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230" activeTab="0"/>
  </bookViews>
  <sheets>
    <sheet name="League Settings" sheetId="1" r:id="rId1"/>
    <sheet name="qb" sheetId="2" r:id="rId2"/>
    <sheet name="wr" sheetId="3" r:id="rId3"/>
    <sheet name="rb" sheetId="4" r:id="rId4"/>
    <sheet name="te" sheetId="5" r:id="rId5"/>
    <sheet name="sos" sheetId="6" r:id="rId6"/>
    <sheet name="adp" sheetId="7" r:id="rId7"/>
  </sheets>
  <definedNames/>
  <calcPr fullCalcOnLoad="1"/>
</workbook>
</file>

<file path=xl/sharedStrings.xml><?xml version="1.0" encoding="utf-8"?>
<sst xmlns="http://schemas.openxmlformats.org/spreadsheetml/2006/main" count="1270" uniqueCount="353">
  <si>
    <t>Enter your fantasy football leagues settings, the resulting points will be tallied in the FFP column on each tab.</t>
  </si>
  <si>
    <t>Passing</t>
  </si>
  <si>
    <t xml:space="preserve">points for every </t>
  </si>
  <si>
    <t>yards.</t>
  </si>
  <si>
    <t>points for every</t>
  </si>
  <si>
    <t>touchdown.</t>
  </si>
  <si>
    <t>interception.</t>
  </si>
  <si>
    <t>Rushing</t>
  </si>
  <si>
    <t>Receiving</t>
  </si>
  <si>
    <t>reception. (PPR)</t>
  </si>
  <si>
    <t>Player</t>
  </si>
  <si>
    <t>Team</t>
  </si>
  <si>
    <t>Bye</t>
  </si>
  <si>
    <t>Pos</t>
  </si>
  <si>
    <t>Comp</t>
  </si>
  <si>
    <t>Att</t>
  </si>
  <si>
    <t>Yards</t>
  </si>
  <si>
    <t>TD</t>
  </si>
  <si>
    <t>Int</t>
  </si>
  <si>
    <t>Rush Att</t>
  </si>
  <si>
    <t>Rush Yards</t>
  </si>
  <si>
    <t>Age</t>
  </si>
  <si>
    <t>ADP</t>
  </si>
  <si>
    <t>SOS</t>
  </si>
  <si>
    <t>FFP</t>
  </si>
  <si>
    <t>Aaron Rodgers</t>
  </si>
  <si>
    <t>GB</t>
  </si>
  <si>
    <t>QB</t>
  </si>
  <si>
    <t>Tom Brady</t>
  </si>
  <si>
    <t>NE</t>
  </si>
  <si>
    <t>Matthew Stafford</t>
  </si>
  <si>
    <t>DET</t>
  </si>
  <si>
    <t>Drew Brees</t>
  </si>
  <si>
    <t>NO</t>
  </si>
  <si>
    <t>Cam Newton</t>
  </si>
  <si>
    <t>CAR</t>
  </si>
  <si>
    <t>Michael Vick</t>
  </si>
  <si>
    <t>PHI</t>
  </si>
  <si>
    <t>Matt Ryan</t>
  </si>
  <si>
    <t>ATL</t>
  </si>
  <si>
    <t>Eli Manning</t>
  </si>
  <si>
    <t>NYG</t>
  </si>
  <si>
    <t>Philip Rivers</t>
  </si>
  <si>
    <t>SD</t>
  </si>
  <si>
    <t>Tony Romo</t>
  </si>
  <si>
    <t>DAL</t>
  </si>
  <si>
    <t>Peyton Manning</t>
  </si>
  <si>
    <t>DEN</t>
  </si>
  <si>
    <t>Ben Roethlisberger</t>
  </si>
  <si>
    <t>PIT</t>
  </si>
  <si>
    <t>Robert Griffin III</t>
  </si>
  <si>
    <t>WAS</t>
  </si>
  <si>
    <t>Ryan Fitzpatrick</t>
  </si>
  <si>
    <t>BUF</t>
  </si>
  <si>
    <t>Joe Flacco</t>
  </si>
  <si>
    <t>BAL</t>
  </si>
  <si>
    <t>Josh Freeman</t>
  </si>
  <si>
    <t>TB</t>
  </si>
  <si>
    <t>Carson Palmer</t>
  </si>
  <si>
    <t>OAK</t>
  </si>
  <si>
    <t>Andy Dalton</t>
  </si>
  <si>
    <t>CIN</t>
  </si>
  <si>
    <t>Alex Smith</t>
  </si>
  <si>
    <t>SF</t>
  </si>
  <si>
    <t>Matt Schaub</t>
  </si>
  <si>
    <t>HOU</t>
  </si>
  <si>
    <t>Christian Ponder</t>
  </si>
  <si>
    <t>MIN</t>
  </si>
  <si>
    <t>Jay Cutler</t>
  </si>
  <si>
    <t>CHI</t>
  </si>
  <si>
    <t>Sam Bradford Risk</t>
  </si>
  <si>
    <t>STL</t>
  </si>
  <si>
    <t>Mark Sanchez</t>
  </si>
  <si>
    <t>NYJ</t>
  </si>
  <si>
    <t>Andrew Luck</t>
  </si>
  <si>
    <t>IND</t>
  </si>
  <si>
    <t>Matt Cassel</t>
  </si>
  <si>
    <t>KC</t>
  </si>
  <si>
    <t>Matt Flynn</t>
  </si>
  <si>
    <t>SEA</t>
  </si>
  <si>
    <t>Kevin Kolb</t>
  </si>
  <si>
    <t>ARI</t>
  </si>
  <si>
    <t>Matt Hasselbeck</t>
  </si>
  <si>
    <t>TEN</t>
  </si>
  <si>
    <t>Blaine Gabbert</t>
  </si>
  <si>
    <t>JAC</t>
  </si>
  <si>
    <t>Brandon Weeden</t>
  </si>
  <si>
    <t>CLE</t>
  </si>
  <si>
    <t>Matt Moore</t>
  </si>
  <si>
    <t>MIA</t>
  </si>
  <si>
    <t>Tim Tebow</t>
  </si>
  <si>
    <t>Jake Locker</t>
  </si>
  <si>
    <t>John Skelton</t>
  </si>
  <si>
    <t>David Garrard</t>
  </si>
  <si>
    <t>Mike Kafka</t>
  </si>
  <si>
    <t>Brady Quinn</t>
  </si>
  <si>
    <t>Colt McCoy</t>
  </si>
  <si>
    <t>Drew Stanton</t>
  </si>
  <si>
    <t>Chad Henne</t>
  </si>
  <si>
    <t>Tarvaris Jackson</t>
  </si>
  <si>
    <t>Graham Harrell</t>
  </si>
  <si>
    <t>Charlie Batch</t>
  </si>
  <si>
    <t>T.J. Yates</t>
  </si>
  <si>
    <t>Seneca Wallace</t>
  </si>
  <si>
    <t>Jason Campbell</t>
  </si>
  <si>
    <t>Rex Grossman</t>
  </si>
  <si>
    <t>Dan Orlovsky</t>
  </si>
  <si>
    <t>Ryan Tannehill</t>
  </si>
  <si>
    <t>Rec</t>
  </si>
  <si>
    <t>Rush TD</t>
  </si>
  <si>
    <t>Calvin Johnson</t>
  </si>
  <si>
    <t>WR</t>
  </si>
  <si>
    <t>Roddy White</t>
  </si>
  <si>
    <t>Victor Cruz</t>
  </si>
  <si>
    <t>Mike Wallace</t>
  </si>
  <si>
    <t>Percy Harvin</t>
  </si>
  <si>
    <t>Marques Colston</t>
  </si>
  <si>
    <t>Julio Jones</t>
  </si>
  <si>
    <t>Wes Welker</t>
  </si>
  <si>
    <t>Larry Fitzgerald</t>
  </si>
  <si>
    <t>Greg Jennings</t>
  </si>
  <si>
    <t>Hakeem Nicks</t>
  </si>
  <si>
    <t>Miles Austin</t>
  </si>
  <si>
    <t>Steve Smith</t>
  </si>
  <si>
    <t>Dez Bryant</t>
  </si>
  <si>
    <t>Andre Johnson</t>
  </si>
  <si>
    <t>A.J. Green</t>
  </si>
  <si>
    <t>Jordy Nelson</t>
  </si>
  <si>
    <t>Antonio Brown</t>
  </si>
  <si>
    <t>Jeremy Maclin</t>
  </si>
  <si>
    <t>Brandon Marshall</t>
  </si>
  <si>
    <t>Robert Meachem</t>
  </si>
  <si>
    <t>Eric Decker</t>
  </si>
  <si>
    <t>Vincent Jackson</t>
  </si>
  <si>
    <t>Steve Johnson</t>
  </si>
  <si>
    <t>Santonio Holmes</t>
  </si>
  <si>
    <t>Dwayne Bowe</t>
  </si>
  <si>
    <t>Torrey Smith</t>
  </si>
  <si>
    <t>Darrius Heyward-Bey</t>
  </si>
  <si>
    <t>Demaryius Thomas</t>
  </si>
  <si>
    <t>Reggie Wayne</t>
  </si>
  <si>
    <t>DeSean Jackson</t>
  </si>
  <si>
    <t>Denarius Moore</t>
  </si>
  <si>
    <t>Pierre Garcon</t>
  </si>
  <si>
    <t>Michael Crabtree</t>
  </si>
  <si>
    <t>Kenny Britt</t>
  </si>
  <si>
    <t>Sidney Rice</t>
  </si>
  <si>
    <t>Brandon Lloyd</t>
  </si>
  <si>
    <t>Brian Quick</t>
  </si>
  <si>
    <t>Titus Young</t>
  </si>
  <si>
    <t>Anquan Boldin</t>
  </si>
  <si>
    <t>Greg Little</t>
  </si>
  <si>
    <t>Lance Moore</t>
  </si>
  <si>
    <t>James Jones</t>
  </si>
  <si>
    <t>Malcom Floyd</t>
  </si>
  <si>
    <t>Laurent Robinson</t>
  </si>
  <si>
    <t>Danny Amendola</t>
  </si>
  <si>
    <t>Emmanuel Sanders</t>
  </si>
  <si>
    <t>Nate Burleson</t>
  </si>
  <si>
    <t>Mike Williams</t>
  </si>
  <si>
    <t>Randall Cobb</t>
  </si>
  <si>
    <t xml:space="preserve">Rank </t>
  </si>
  <si>
    <t xml:space="preserve">Player </t>
  </si>
  <si>
    <t xml:space="preserve">Pos </t>
  </si>
  <si>
    <t xml:space="preserve">Team </t>
  </si>
  <si>
    <t xml:space="preserve">Bye </t>
  </si>
  <si>
    <t xml:space="preserve">Age </t>
  </si>
  <si>
    <t>Yrs-Exp</t>
  </si>
  <si>
    <t>MFL-ADP</t>
  </si>
  <si>
    <t xml:space="preserve">QB </t>
  </si>
  <si>
    <t xml:space="preserve">NE </t>
  </si>
  <si>
    <t xml:space="preserve">CAR </t>
  </si>
  <si>
    <t xml:space="preserve">NO </t>
  </si>
  <si>
    <t xml:space="preserve">DET </t>
  </si>
  <si>
    <t xml:space="preserve">PHI </t>
  </si>
  <si>
    <t xml:space="preserve">NYG </t>
  </si>
  <si>
    <t xml:space="preserve">DAL </t>
  </si>
  <si>
    <t xml:space="preserve">SD </t>
  </si>
  <si>
    <t xml:space="preserve">ATL </t>
  </si>
  <si>
    <t xml:space="preserve">DEN </t>
  </si>
  <si>
    <t xml:space="preserve">WAS </t>
  </si>
  <si>
    <t xml:space="preserve">R </t>
  </si>
  <si>
    <t xml:space="preserve">PIT </t>
  </si>
  <si>
    <t xml:space="preserve">CHI </t>
  </si>
  <si>
    <t xml:space="preserve">HOU </t>
  </si>
  <si>
    <t xml:space="preserve">IND </t>
  </si>
  <si>
    <t xml:space="preserve">TB </t>
  </si>
  <si>
    <t xml:space="preserve">CIN </t>
  </si>
  <si>
    <t xml:space="preserve">OAK </t>
  </si>
  <si>
    <t xml:space="preserve">BAL </t>
  </si>
  <si>
    <t>Sam Bradford</t>
  </si>
  <si>
    <t xml:space="preserve">STL </t>
  </si>
  <si>
    <t xml:space="preserve">TEN </t>
  </si>
  <si>
    <t xml:space="preserve">BUF </t>
  </si>
  <si>
    <t xml:space="preserve">SEA </t>
  </si>
  <si>
    <t xml:space="preserve">SF </t>
  </si>
  <si>
    <t>Arian Foster</t>
  </si>
  <si>
    <t xml:space="preserve">RB </t>
  </si>
  <si>
    <t>LeSean McCoy</t>
  </si>
  <si>
    <t>Ray Rice</t>
  </si>
  <si>
    <t>Ryan Mathews</t>
  </si>
  <si>
    <t>Chris Johnson</t>
  </si>
  <si>
    <t>Maurice Jones-Drew</t>
  </si>
  <si>
    <t xml:space="preserve">JAX </t>
  </si>
  <si>
    <t>Darren McFadden</t>
  </si>
  <si>
    <t>Matt Forte</t>
  </si>
  <si>
    <t>Trent Richardson</t>
  </si>
  <si>
    <t xml:space="preserve">CLE </t>
  </si>
  <si>
    <t>DeMarco Murray</t>
  </si>
  <si>
    <t>Adrian Peterson</t>
  </si>
  <si>
    <t xml:space="preserve">MIN </t>
  </si>
  <si>
    <t>Jamaal Charles</t>
  </si>
  <si>
    <t xml:space="preserve">KC </t>
  </si>
  <si>
    <t>Marshawn Lynch</t>
  </si>
  <si>
    <t>Darren Sproles</t>
  </si>
  <si>
    <t>Steven Jackson</t>
  </si>
  <si>
    <t>Ahmad Bradshaw</t>
  </si>
  <si>
    <t>Fred Jackson</t>
  </si>
  <si>
    <t>Doug Martin</t>
  </si>
  <si>
    <t>Frank Gore</t>
  </si>
  <si>
    <t>Reggie Bush</t>
  </si>
  <si>
    <t xml:space="preserve">MIA </t>
  </si>
  <si>
    <t>Michael Turner</t>
  </si>
  <si>
    <t>Roy Helu</t>
  </si>
  <si>
    <t>Jonathan Stewart</t>
  </si>
  <si>
    <t>C.J. Spiller</t>
  </si>
  <si>
    <t>Shonn Greene</t>
  </si>
  <si>
    <t xml:space="preserve">NYJ </t>
  </si>
  <si>
    <t>Beanie Wells</t>
  </si>
  <si>
    <t xml:space="preserve">ARI </t>
  </si>
  <si>
    <t>Isaac Redman</t>
  </si>
  <si>
    <t>Jahvid Best</t>
  </si>
  <si>
    <t>BenJarvus Green-Ellis</t>
  </si>
  <si>
    <t>Mark Ingram</t>
  </si>
  <si>
    <t>Ben Tate</t>
  </si>
  <si>
    <t>Willis McGahee</t>
  </si>
  <si>
    <t>Peyton Hillis</t>
  </si>
  <si>
    <t>David Wilson</t>
  </si>
  <si>
    <t>Donald Brown</t>
  </si>
  <si>
    <t>James Starks</t>
  </si>
  <si>
    <t xml:space="preserve">GB </t>
  </si>
  <si>
    <t>Michael Bush</t>
  </si>
  <si>
    <t>Stevan Ridley</t>
  </si>
  <si>
    <t>DeAngelo Williams</t>
  </si>
  <si>
    <t>Ronnie Hillman</t>
  </si>
  <si>
    <t>Ryan Williams</t>
  </si>
  <si>
    <t>Mikel Leshoure</t>
  </si>
  <si>
    <t>Rashard Mendenhall</t>
  </si>
  <si>
    <t>Toby Gerhart</t>
  </si>
  <si>
    <t>LeGarrette Blount</t>
  </si>
  <si>
    <t>Jacquizz Rodgers</t>
  </si>
  <si>
    <t>Isaiah Pead</t>
  </si>
  <si>
    <t>Daniel Thomas</t>
  </si>
  <si>
    <t>Felix Jones</t>
  </si>
  <si>
    <t>Pierre Thomas</t>
  </si>
  <si>
    <t>Shane Vereen</t>
  </si>
  <si>
    <t>Kevin Smith</t>
  </si>
  <si>
    <t>Kendall Hunter</t>
  </si>
  <si>
    <t>Lamar Miller</t>
  </si>
  <si>
    <t>Tim Hightower</t>
  </si>
  <si>
    <t>Rashad Jennings</t>
  </si>
  <si>
    <t>LaMichael James</t>
  </si>
  <si>
    <t>Mike Goodson</t>
  </si>
  <si>
    <t>Alex Green</t>
  </si>
  <si>
    <t>Robert Turbin</t>
  </si>
  <si>
    <t>Evan Royster</t>
  </si>
  <si>
    <t>Mike Tolbert</t>
  </si>
  <si>
    <t>Bernard Scott</t>
  </si>
  <si>
    <t xml:space="preserve">WR </t>
  </si>
  <si>
    <t>Justin Blackmon</t>
  </si>
  <si>
    <t>Michael Floyd</t>
  </si>
  <si>
    <t>Randy Moss</t>
  </si>
  <si>
    <t>Kendall Wright</t>
  </si>
  <si>
    <t>Nate Washington</t>
  </si>
  <si>
    <t>Austin Collie</t>
  </si>
  <si>
    <t>Vincent Brown</t>
  </si>
  <si>
    <t>Alshon Jeffery</t>
  </si>
  <si>
    <t>Jon Baldwin</t>
  </si>
  <si>
    <t>Doug Baldwin</t>
  </si>
  <si>
    <t>Mario Manningham</t>
  </si>
  <si>
    <t>Rueben Randle</t>
  </si>
  <si>
    <t>Santana Moss</t>
  </si>
  <si>
    <t>Brandon LaFell</t>
  </si>
  <si>
    <t>Stephen Hill</t>
  </si>
  <si>
    <t>Leonard Hankerson</t>
  </si>
  <si>
    <t>Jerome Simpson</t>
  </si>
  <si>
    <t>Davone Bess</t>
  </si>
  <si>
    <t>Jimmy Graham</t>
  </si>
  <si>
    <t xml:space="preserve">TE </t>
  </si>
  <si>
    <t>Rob Gronkowski</t>
  </si>
  <si>
    <t>Aaron Hernandez</t>
  </si>
  <si>
    <t>Vernon Davis</t>
  </si>
  <si>
    <t>Jermichael Finley</t>
  </si>
  <si>
    <t>Antonio Gates</t>
  </si>
  <si>
    <t>Jason Witten</t>
  </si>
  <si>
    <t>Brandon Pettigrew</t>
  </si>
  <si>
    <t>Fred Davis</t>
  </si>
  <si>
    <t>Jermaine Gresham</t>
  </si>
  <si>
    <t>Tony Gonzalez</t>
  </si>
  <si>
    <t>Jacob Tamme</t>
  </si>
  <si>
    <t>Coby Fleener</t>
  </si>
  <si>
    <t>Jared Cook</t>
  </si>
  <si>
    <t>Brent Celek</t>
  </si>
  <si>
    <t>Owen Daniels</t>
  </si>
  <si>
    <t>Kyle Rudolph</t>
  </si>
  <si>
    <t>Dustin Keller</t>
  </si>
  <si>
    <t>Greg Olsen</t>
  </si>
  <si>
    <t>Kellen Winslow</t>
  </si>
  <si>
    <t>TE</t>
  </si>
  <si>
    <t>Marcedes Lewis</t>
  </si>
  <si>
    <t>Ed Dickson</t>
  </si>
  <si>
    <t>Anthony Fasano</t>
  </si>
  <si>
    <t>Heath Miller</t>
  </si>
  <si>
    <t>Martellus Bennett</t>
  </si>
  <si>
    <t>Tony Moeaki</t>
  </si>
  <si>
    <t>Ben Watson</t>
  </si>
  <si>
    <t>Todd Heap</t>
  </si>
  <si>
    <t>Scott Chandler</t>
  </si>
  <si>
    <t>Lance Kendricks</t>
  </si>
  <si>
    <t>Dallas Clark</t>
  </si>
  <si>
    <t>Tony Scheffler</t>
  </si>
  <si>
    <t>Dennis Pitta</t>
  </si>
  <si>
    <t>Kellen Davis</t>
  </si>
  <si>
    <t>Brandon Myers</t>
  </si>
  <si>
    <t>Jeremy Shockey</t>
  </si>
  <si>
    <t>FA</t>
  </si>
  <si>
    <t>-</t>
  </si>
  <si>
    <t>Joel Dreessen</t>
  </si>
  <si>
    <t>Zach Miller</t>
  </si>
  <si>
    <t>Robert Housler</t>
  </si>
  <si>
    <t>Evan Moore</t>
  </si>
  <si>
    <t>Michael Hoomanawanui</t>
  </si>
  <si>
    <t>Delanie Walker</t>
  </si>
  <si>
    <t>Kevin Boss</t>
  </si>
  <si>
    <t>Chris Cooley</t>
  </si>
  <si>
    <t>Luke Stocker</t>
  </si>
  <si>
    <t>Ladarius Green</t>
  </si>
  <si>
    <t>Randy McMichael</t>
  </si>
  <si>
    <t>Clay Harbor</t>
  </si>
  <si>
    <t>Travis Beckum</t>
  </si>
  <si>
    <t>RB</t>
  </si>
  <si>
    <t>Jonathan Dwyer</t>
  </si>
  <si>
    <t>Delone Carter</t>
  </si>
  <si>
    <t>Danny Woodhead</t>
  </si>
  <si>
    <t>the lower the number - the easier the schedule</t>
  </si>
  <si>
    <t>1 = easy / 32 = hard</t>
  </si>
  <si>
    <t xml:space="preserve">To replace or update this data, copy paste direct from website of your choice, this data is from fftoolbox.com, highly recommended website!       </t>
  </si>
  <si>
    <t xml:space="preserve">You can copy the data and paste it into a text file, then save the text file as somename.txt. Now open Excel and choose file --&gt; open --&gt; somename.txt which will open Excel’s import wizard. Follow the prompts to import the data in the proper format. </t>
  </si>
  <si>
    <t>All player names and team names will need to “sanitized” because some of them will have a leading or trailing blank space, which will need to be remove for the formulas to work. This is done using the =trim function in excel. Watch this youtube video http://youtu.be/mQ_lcNGlfjY if you don’t know how to do this.  Basically, after you import the data you’ll insert a temporary column next to the column you want to sanitize. Let’s say you’re removing blank spaces (sanitizing) from the players name in column b2. In A2 you’ll type =trim(b2). This will remove the blank spaces in B2 and place the sanitized version in A2. Now simply drag A2 down and it will sanitize the rest of the player names. You’ll have to copy the sanitize values and paste them over the original names. When you paste be sure to choose “paste special” and then choose “values”, otherwise you’ll simple paste the trim function again. Now you can delete the temporary column A.</t>
  </si>
  <si>
    <t>Attribution
All of the websites used to create this cheat sheet are part of the USA Today Sports Media Group.</t>
  </si>
  <si>
    <t>http://fftoolbox.com</t>
  </si>
  <si>
    <t>http://fftoday.com</t>
  </si>
  <si>
    <t>http://fantasyknuckleheads.com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</si>
</sst>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Font="1" applyAlignment="1">
      <alignment/>
    </xf>
    <xf numFmtId="0" fontId="0" fillId="0" borderId="0" xfId="0" applyNumberFormat="1" applyFill="1" applyAlignment="1">
      <alignment wrapText="1"/>
    </xf>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18" fillId="0" borderId="0" xfId="0" applyNumberFormat="1" applyFont="1" applyFill="1" applyAlignment="1">
      <alignment wrapText="1"/>
    </xf>
    <xf numFmtId="0" fontId="0" fillId="0" borderId="0" xfId="0" applyNumberFormat="1" applyFont="1" applyFill="1" applyAlignment="1">
      <alignment wrapText="1"/>
    </xf>
    <xf numFmtId="0" fontId="0" fillId="0" borderId="0" xfId="0" applyNumberFormat="1" applyFill="1" applyAlignment="1">
      <alignment wrapText="1"/>
    </xf>
    <xf numFmtId="0" fontId="0" fillId="0" borderId="0" xfId="0" applyNumberFormat="1" applyFont="1" applyFill="1" applyAlignment="1">
      <alignment horizontal="right" wrapText="1"/>
    </xf>
    <xf numFmtId="0" fontId="0" fillId="0" borderId="0" xfId="0" applyNumberFormat="1" applyFont="1" applyFill="1" applyAlignment="1">
      <alignment horizontal="left" wrapText="1"/>
    </xf>
    <xf numFmtId="0" fontId="0" fillId="0" borderId="0" xfId="0" applyNumberFormat="1" applyFont="1" applyFill="1" applyAlignment="1">
      <alignment horizontal="center" wrapText="1"/>
    </xf>
    <xf numFmtId="0" fontId="0" fillId="0" borderId="0" xfId="0" applyNumberFormat="1" applyFill="1" applyAlignment="1">
      <alignment horizontal="center" wrapText="1"/>
    </xf>
    <xf numFmtId="1" fontId="0" fillId="0" borderId="0" xfId="0" applyNumberFormat="1" applyFont="1" applyFill="1" applyAlignment="1">
      <alignment horizontal="center" wrapText="1"/>
    </xf>
    <xf numFmtId="0" fontId="0" fillId="0" borderId="0" xfId="0" applyAlignment="1">
      <alignment horizontal="center" vertical="center"/>
    </xf>
    <xf numFmtId="1"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wrapText="1"/>
    </xf>
    <xf numFmtId="0" fontId="31" fillId="0" borderId="0" xfId="53" applyAlignment="1" applyProtection="1">
      <alignment horizontal="left" indent="5"/>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ntasyknuckleheads.com/" TargetMode="External" /><Relationship Id="rId2" Type="http://schemas.openxmlformats.org/officeDocument/2006/relationships/hyperlink" Target="http://fftoday.com/" TargetMode="External" /><Relationship Id="rId3" Type="http://schemas.openxmlformats.org/officeDocument/2006/relationships/hyperlink" Target="http://fftoolbox.com/" TargetMode="External" /></Relationships>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B2" sqref="B2"/>
    </sheetView>
  </sheetViews>
  <sheetFormatPr defaultColWidth="17.140625" defaultRowHeight="12.75" customHeight="1"/>
  <cols>
    <col min="1" max="1" width="10.00390625" style="3" bestFit="1" customWidth="1"/>
    <col min="2" max="2" width="24.140625" style="3" bestFit="1" customWidth="1"/>
    <col min="3" max="3" width="5.8515625" style="4" customWidth="1"/>
    <col min="4" max="4" width="20.57421875" style="3" bestFit="1" customWidth="1"/>
    <col min="5" max="6" width="34.8515625" style="3" customWidth="1"/>
    <col min="7" max="20" width="17.140625" style="3" customWidth="1"/>
    <col min="21" max="16384" width="17.140625" style="3" customWidth="1"/>
  </cols>
  <sheetData>
    <row r="1" spans="1:8" ht="15">
      <c r="A1" s="1" t="s">
        <v>0</v>
      </c>
      <c r="B1" s="2"/>
      <c r="C1" s="2"/>
      <c r="D1" s="2"/>
      <c r="E1" s="2"/>
      <c r="F1" s="2"/>
      <c r="G1" s="2"/>
      <c r="H1" s="2"/>
    </row>
    <row r="3" ht="15">
      <c r="A3" s="5" t="s">
        <v>1</v>
      </c>
    </row>
    <row r="5" spans="1:4" ht="15">
      <c r="A5" s="6">
        <v>1</v>
      </c>
      <c r="B5" s="7" t="s">
        <v>2</v>
      </c>
      <c r="C5" s="8">
        <v>25</v>
      </c>
      <c r="D5" s="6" t="s">
        <v>3</v>
      </c>
    </row>
    <row r="6" spans="1:4" ht="15">
      <c r="A6" s="6">
        <v>4</v>
      </c>
      <c r="B6" s="6" t="s">
        <v>4</v>
      </c>
      <c r="C6" s="8">
        <v>1</v>
      </c>
      <c r="D6" s="6" t="s">
        <v>5</v>
      </c>
    </row>
    <row r="7" spans="1:4" ht="15">
      <c r="A7" s="6">
        <v>-2</v>
      </c>
      <c r="B7" s="6" t="s">
        <v>4</v>
      </c>
      <c r="C7" s="8">
        <v>1</v>
      </c>
      <c r="D7" s="7" t="s">
        <v>6</v>
      </c>
    </row>
    <row r="9" ht="15">
      <c r="A9" s="5" t="s">
        <v>7</v>
      </c>
    </row>
    <row r="11" spans="1:4" ht="15">
      <c r="A11" s="6">
        <v>1</v>
      </c>
      <c r="B11" s="7" t="s">
        <v>2</v>
      </c>
      <c r="C11" s="8">
        <v>10</v>
      </c>
      <c r="D11" s="6" t="s">
        <v>3</v>
      </c>
    </row>
    <row r="12" spans="1:4" ht="15">
      <c r="A12" s="6">
        <v>6</v>
      </c>
      <c r="B12" s="6" t="s">
        <v>4</v>
      </c>
      <c r="C12" s="8">
        <v>1</v>
      </c>
      <c r="D12" s="6" t="s">
        <v>5</v>
      </c>
    </row>
    <row r="14" ht="15">
      <c r="A14" s="5" t="s">
        <v>8</v>
      </c>
    </row>
    <row r="16" spans="1:4" ht="15">
      <c r="A16" s="6">
        <v>1</v>
      </c>
      <c r="B16" s="7" t="s">
        <v>2</v>
      </c>
      <c r="C16" s="8">
        <v>1</v>
      </c>
      <c r="D16" s="6" t="s">
        <v>9</v>
      </c>
    </row>
    <row r="17" spans="1:4" ht="15">
      <c r="A17" s="6">
        <v>1</v>
      </c>
      <c r="B17" s="7" t="s">
        <v>2</v>
      </c>
      <c r="C17" s="8">
        <v>10</v>
      </c>
      <c r="D17" s="6" t="s">
        <v>3</v>
      </c>
    </row>
    <row r="18" spans="1:4" ht="15">
      <c r="A18" s="6">
        <v>6</v>
      </c>
      <c r="B18" s="6" t="s">
        <v>4</v>
      </c>
      <c r="C18" s="8">
        <v>1</v>
      </c>
      <c r="D18" s="6" t="s">
        <v>5</v>
      </c>
    </row>
    <row r="21" spans="1:6" ht="12.75" customHeight="1">
      <c r="A21" s="18" t="s">
        <v>349</v>
      </c>
      <c r="B21" s="18"/>
      <c r="C21" s="18"/>
      <c r="D21" s="18"/>
      <c r="E21" s="18"/>
      <c r="F21" s="18"/>
    </row>
    <row r="22" spans="1:6" ht="22.5" customHeight="1">
      <c r="A22" s="18"/>
      <c r="B22" s="18"/>
      <c r="C22" s="18"/>
      <c r="D22" s="18"/>
      <c r="E22" s="18"/>
      <c r="F22" s="18"/>
    </row>
    <row r="23" spans="2:3" ht="12.75" customHeight="1">
      <c r="B23" s="20" t="s">
        <v>352</v>
      </c>
      <c r="C23" s="3"/>
    </row>
    <row r="24" spans="2:3" ht="12.75" customHeight="1">
      <c r="B24" s="20" t="s">
        <v>351</v>
      </c>
      <c r="C24" s="3"/>
    </row>
    <row r="25" spans="2:3" ht="12.75" customHeight="1">
      <c r="B25" s="20" t="s">
        <v>350</v>
      </c>
      <c r="C25" s="3"/>
    </row>
    <row r="26" ht="12.75" customHeight="1">
      <c r="C26" s="3"/>
    </row>
    <row r="27" ht="12.75" customHeight="1">
      <c r="C27" s="3"/>
    </row>
  </sheetData>
  <sheetProtection/>
  <mergeCells count="2">
    <mergeCell ref="A1:H1"/>
    <mergeCell ref="A21:F22"/>
  </mergeCells>
  <hyperlinks>
    <hyperlink ref="B23" r:id="rId1" display="http://fantasyknuckleheads.com"/>
    <hyperlink ref="B24" r:id="rId2" display="http://fftoday.com"/>
    <hyperlink ref="B25" r:id="rId3" display="http://fftoolbox.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51"/>
  <sheetViews>
    <sheetView zoomScalePageLayoutView="0" workbookViewId="0" topLeftCell="A1">
      <selection activeCell="Q2" sqref="Q2"/>
    </sheetView>
  </sheetViews>
  <sheetFormatPr defaultColWidth="14.421875" defaultRowHeight="15"/>
  <cols>
    <col min="1" max="1" width="20.28125" style="15" customWidth="1"/>
    <col min="2" max="2" width="5.8515625" style="13" bestFit="1" customWidth="1"/>
    <col min="3" max="3" width="4.28125" style="13" bestFit="1" customWidth="1"/>
    <col min="4" max="4" width="4.140625" style="13" bestFit="1" customWidth="1"/>
    <col min="5" max="5" width="6.140625" style="13" bestFit="1" customWidth="1"/>
    <col min="6" max="6" width="4.00390625" style="13" bestFit="1" customWidth="1"/>
    <col min="7" max="7" width="5.7109375" style="13" bestFit="1" customWidth="1"/>
    <col min="8" max="8" width="3.28125" style="13" bestFit="1" customWidth="1"/>
    <col min="9" max="9" width="3.421875" style="13" bestFit="1" customWidth="1"/>
    <col min="10" max="10" width="8.421875" style="13" bestFit="1" customWidth="1"/>
    <col min="11" max="11" width="10.421875" style="13" bestFit="1" customWidth="1"/>
    <col min="12" max="12" width="3.28125" style="13" bestFit="1" customWidth="1"/>
    <col min="13" max="13" width="5.57421875" style="13" bestFit="1" customWidth="1"/>
    <col min="14" max="14" width="7.00390625" style="13" bestFit="1" customWidth="1"/>
    <col min="15" max="15" width="4.421875" style="13" bestFit="1" customWidth="1"/>
    <col min="16" max="16" width="4.140625" style="14" bestFit="1" customWidth="1"/>
    <col min="17" max="16384" width="14.421875" style="13" customWidth="1"/>
  </cols>
  <sheetData>
    <row r="1" spans="1:16" ht="15">
      <c r="A1" s="9" t="s">
        <v>10</v>
      </c>
      <c r="B1" s="10" t="s">
        <v>11</v>
      </c>
      <c r="C1" s="10" t="s">
        <v>12</v>
      </c>
      <c r="D1" s="11" t="s">
        <v>13</v>
      </c>
      <c r="E1" s="10" t="s">
        <v>14</v>
      </c>
      <c r="F1" s="10" t="s">
        <v>15</v>
      </c>
      <c r="G1" s="10" t="s">
        <v>16</v>
      </c>
      <c r="H1" s="10" t="s">
        <v>17</v>
      </c>
      <c r="I1" s="10" t="s">
        <v>18</v>
      </c>
      <c r="J1" s="10" t="s">
        <v>19</v>
      </c>
      <c r="K1" s="10" t="s">
        <v>20</v>
      </c>
      <c r="L1" s="10" t="s">
        <v>17</v>
      </c>
      <c r="M1" s="11" t="s">
        <v>21</v>
      </c>
      <c r="N1" s="10" t="s">
        <v>22</v>
      </c>
      <c r="O1" s="10" t="s">
        <v>23</v>
      </c>
      <c r="P1" s="12" t="s">
        <v>24</v>
      </c>
    </row>
    <row r="2" spans="1:16" ht="15">
      <c r="A2" s="9" t="s">
        <v>25</v>
      </c>
      <c r="B2" s="10" t="s">
        <v>26</v>
      </c>
      <c r="C2" s="10">
        <v>10</v>
      </c>
      <c r="D2" s="11" t="s">
        <v>27</v>
      </c>
      <c r="E2" s="10">
        <v>388</v>
      </c>
      <c r="F2" s="10">
        <v>606</v>
      </c>
      <c r="G2" s="10">
        <v>4844</v>
      </c>
      <c r="H2" s="10">
        <v>41</v>
      </c>
      <c r="I2" s="10">
        <v>10</v>
      </c>
      <c r="J2" s="10">
        <v>60</v>
      </c>
      <c r="K2" s="10">
        <v>277</v>
      </c>
      <c r="L2" s="10">
        <v>3</v>
      </c>
      <c r="M2" s="13">
        <f>INDEX(adp!A$1:H$300,MATCH(A2,adp!B$1:B$300,0),6)</f>
        <v>28</v>
      </c>
      <c r="N2" s="13">
        <f>INDEX(adp!A$1:H$300,MATCH(A2,adp!B$1:B$300,0),8)</f>
        <v>4.77</v>
      </c>
      <c r="O2" s="13">
        <f>INDEX(sos!A$1:E$300,MATCH(B2,sos!A$1:A$300,0),2)</f>
        <v>11</v>
      </c>
      <c r="P2" s="14">
        <f>SUM(G2/'League Settings'!$C$5*'League Settings'!$A$5+H2/'League Settings'!$C$6*'League Settings'!$A$6+I2/'League Settings'!$C$7*'League Settings'!$A$7+K2/'League Settings'!$C$11*'League Settings'!$A$11+L2/'League Settings'!$C$12*'League Settings'!$A$12)</f>
        <v>383.46</v>
      </c>
    </row>
    <row r="3" spans="1:16" ht="15">
      <c r="A3" s="9" t="s">
        <v>28</v>
      </c>
      <c r="B3" s="10" t="s">
        <v>29</v>
      </c>
      <c r="C3" s="10">
        <v>9</v>
      </c>
      <c r="D3" s="11" t="s">
        <v>27</v>
      </c>
      <c r="E3" s="10">
        <v>427</v>
      </c>
      <c r="F3" s="10">
        <v>667</v>
      </c>
      <c r="G3" s="10">
        <v>4936</v>
      </c>
      <c r="H3" s="10">
        <v>37</v>
      </c>
      <c r="I3" s="10">
        <v>11</v>
      </c>
      <c r="J3" s="10">
        <v>27</v>
      </c>
      <c r="K3" s="10">
        <v>53</v>
      </c>
      <c r="L3" s="10">
        <v>1</v>
      </c>
      <c r="M3" s="13">
        <f>INDEX(adp!A$1:H$300,MATCH(A3,adp!B$1:B$300,0),6)</f>
        <v>35</v>
      </c>
      <c r="N3" s="13">
        <f>INDEX(adp!A$1:H$300,MATCH(A3,adp!B$1:B$300,0),8)</f>
        <v>14.08</v>
      </c>
      <c r="O3" s="13">
        <f>INDEX(sos!A$1:E$300,MATCH(B3,sos!A$1:A$300,0),2)</f>
        <v>30</v>
      </c>
      <c r="P3" s="14">
        <f>SUM(G3/'League Settings'!$C$5*'League Settings'!$A$5+H3/'League Settings'!$C$6*'League Settings'!$A$6+I3/'League Settings'!$C$7*'League Settings'!$A$7+K3/'League Settings'!$C$11*'League Settings'!$A$11+L3/'League Settings'!$C$12*'League Settings'!$A$12)</f>
        <v>334.74</v>
      </c>
    </row>
    <row r="4" spans="1:16" ht="15">
      <c r="A4" s="9" t="s">
        <v>30</v>
      </c>
      <c r="B4" s="10" t="s">
        <v>31</v>
      </c>
      <c r="C4" s="10">
        <v>5</v>
      </c>
      <c r="D4" s="11" t="s">
        <v>27</v>
      </c>
      <c r="E4" s="10">
        <v>407</v>
      </c>
      <c r="F4" s="10">
        <v>656</v>
      </c>
      <c r="G4" s="10">
        <v>4852</v>
      </c>
      <c r="H4" s="10">
        <v>36</v>
      </c>
      <c r="I4" s="10">
        <v>15</v>
      </c>
      <c r="J4" s="10">
        <v>39</v>
      </c>
      <c r="K4" s="10">
        <v>114</v>
      </c>
      <c r="L4" s="10">
        <v>1</v>
      </c>
      <c r="M4" s="13">
        <f>INDEX(adp!A$1:H$300,MATCH(A4,adp!B$1:B$300,0),6)</f>
        <v>24</v>
      </c>
      <c r="N4" s="13">
        <f>INDEX(adp!A$1:H$300,MATCH(A4,adp!B$1:B$300,0),8)</f>
        <v>20.86</v>
      </c>
      <c r="O4" s="13">
        <f>INDEX(sos!A$1:E$300,MATCH(B4,sos!A$1:A$300,0),2)</f>
        <v>13</v>
      </c>
      <c r="P4" s="14">
        <f>SUM(G4/'League Settings'!$C$5*'League Settings'!$A$5+H4/'League Settings'!$C$6*'League Settings'!$A$6+I4/'League Settings'!$C$7*'League Settings'!$A$7+K4/'League Settings'!$C$11*'League Settings'!$A$11+L4/'League Settings'!$C$12*'League Settings'!$A$12)</f>
        <v>325.48</v>
      </c>
    </row>
    <row r="5" spans="1:16" ht="15">
      <c r="A5" s="9" t="s">
        <v>32</v>
      </c>
      <c r="B5" s="10" t="s">
        <v>33</v>
      </c>
      <c r="C5" s="10">
        <v>6</v>
      </c>
      <c r="D5" s="11" t="s">
        <v>27</v>
      </c>
      <c r="E5" s="10">
        <v>428</v>
      </c>
      <c r="F5" s="10">
        <v>649</v>
      </c>
      <c r="G5" s="10">
        <v>4932</v>
      </c>
      <c r="H5" s="10">
        <v>36</v>
      </c>
      <c r="I5" s="10">
        <v>17</v>
      </c>
      <c r="J5" s="10">
        <v>18</v>
      </c>
      <c r="K5" s="10">
        <v>44</v>
      </c>
      <c r="L5" s="10">
        <v>0</v>
      </c>
      <c r="M5" s="13">
        <f>INDEX(adp!A$1:H$300,MATCH(A5,adp!B$1:B$300,0),6)</f>
        <v>33</v>
      </c>
      <c r="N5" s="13">
        <f>INDEX(adp!A$1:H$300,MATCH(A5,adp!B$1:B$300,0),8)</f>
        <v>15.09</v>
      </c>
      <c r="O5" s="13">
        <f>INDEX(sos!A$1:E$300,MATCH(B5,sos!A$1:A$300,0),2)</f>
        <v>2</v>
      </c>
      <c r="P5" s="14">
        <f>SUM(G5/'League Settings'!$C$5*'League Settings'!$A$5+H5/'League Settings'!$C$6*'League Settings'!$A$6+I5/'League Settings'!$C$7*'League Settings'!$A$7+K5/'League Settings'!$C$11*'League Settings'!$A$11+L5/'League Settings'!$C$12*'League Settings'!$A$12)</f>
        <v>311.67999999999995</v>
      </c>
    </row>
    <row r="6" spans="1:16" ht="15">
      <c r="A6" s="9" t="s">
        <v>34</v>
      </c>
      <c r="B6" s="10" t="s">
        <v>35</v>
      </c>
      <c r="C6" s="10">
        <v>6</v>
      </c>
      <c r="D6" s="11" t="s">
        <v>27</v>
      </c>
      <c r="E6" s="10">
        <v>310</v>
      </c>
      <c r="F6" s="10">
        <v>508</v>
      </c>
      <c r="G6" s="10">
        <v>3756</v>
      </c>
      <c r="H6" s="10">
        <v>19</v>
      </c>
      <c r="I6" s="10">
        <v>16</v>
      </c>
      <c r="J6" s="10">
        <v>115</v>
      </c>
      <c r="K6" s="10">
        <v>667</v>
      </c>
      <c r="L6" s="10">
        <v>8</v>
      </c>
      <c r="M6" s="13">
        <f>INDEX(adp!A$1:H$300,MATCH(A6,adp!B$1:B$300,0),6)</f>
        <v>23</v>
      </c>
      <c r="N6" s="13">
        <f>INDEX(adp!A$1:H$300,MATCH(A6,adp!B$1:B$300,0),8)</f>
        <v>15.09</v>
      </c>
      <c r="O6" s="13">
        <f>INDEX(sos!A$1:E$300,MATCH(B6,sos!A$1:A$300,0),2)</f>
        <v>4</v>
      </c>
      <c r="P6" s="14">
        <f>SUM(G6/'League Settings'!$C$5*'League Settings'!$A$5+H6/'League Settings'!$C$6*'League Settings'!$A$6+I6/'League Settings'!$C$7*'League Settings'!$A$7+K6/'League Settings'!$C$11*'League Settings'!$A$11+L6/'League Settings'!$C$12*'League Settings'!$A$12)</f>
        <v>308.94</v>
      </c>
    </row>
    <row r="7" spans="1:16" ht="15">
      <c r="A7" s="9" t="s">
        <v>36</v>
      </c>
      <c r="B7" s="10" t="s">
        <v>37</v>
      </c>
      <c r="C7" s="10">
        <v>7</v>
      </c>
      <c r="D7" s="11" t="s">
        <v>27</v>
      </c>
      <c r="E7" s="10">
        <v>286</v>
      </c>
      <c r="F7" s="10">
        <v>469</v>
      </c>
      <c r="G7" s="10">
        <v>3752</v>
      </c>
      <c r="H7" s="10">
        <v>23</v>
      </c>
      <c r="I7" s="10">
        <v>15</v>
      </c>
      <c r="J7" s="10">
        <v>87</v>
      </c>
      <c r="K7" s="10">
        <v>636</v>
      </c>
      <c r="L7" s="10">
        <v>5</v>
      </c>
      <c r="M7" s="13">
        <f>INDEX(adp!A$1:H$300,MATCH(A7,adp!B$1:B$300,0),6)</f>
        <v>32</v>
      </c>
      <c r="N7" s="13">
        <f>INDEX(adp!A$1:H$300,MATCH(A7,adp!B$1:B$300,0),8)</f>
        <v>46.16</v>
      </c>
      <c r="O7" s="13">
        <f>INDEX(sos!A$1:E$300,MATCH(B7,sos!A$1:A$300,0),2)</f>
        <v>18</v>
      </c>
      <c r="P7" s="14">
        <f>SUM(G7/'League Settings'!$C$5*'League Settings'!$A$5+H7/'League Settings'!$C$6*'League Settings'!$A$6+I7/'League Settings'!$C$7*'League Settings'!$A$7+K7/'League Settings'!$C$11*'League Settings'!$A$11+L7/'League Settings'!$C$12*'League Settings'!$A$12)</f>
        <v>305.68</v>
      </c>
    </row>
    <row r="8" spans="1:16" ht="15">
      <c r="A8" s="9" t="s">
        <v>38</v>
      </c>
      <c r="B8" s="10" t="s">
        <v>39</v>
      </c>
      <c r="C8" s="10">
        <v>7</v>
      </c>
      <c r="D8" s="11" t="s">
        <v>27</v>
      </c>
      <c r="E8" s="10">
        <v>357</v>
      </c>
      <c r="F8" s="10">
        <v>575</v>
      </c>
      <c r="G8" s="10">
        <v>4257</v>
      </c>
      <c r="H8" s="10">
        <v>31</v>
      </c>
      <c r="I8" s="10">
        <v>14</v>
      </c>
      <c r="J8" s="10">
        <v>31</v>
      </c>
      <c r="K8" s="10">
        <v>102</v>
      </c>
      <c r="L8" s="10">
        <v>1</v>
      </c>
      <c r="M8" s="13">
        <f>INDEX(adp!A$1:H$300,MATCH(A8,adp!B$1:B$300,0),6)</f>
        <v>27</v>
      </c>
      <c r="N8" s="13">
        <f>INDEX(adp!A$1:H$300,MATCH(A8,adp!B$1:B$300,0),8)</f>
        <v>65.88</v>
      </c>
      <c r="O8" s="13">
        <f>INDEX(sos!A$1:E$300,MATCH(B8,sos!A$1:A$300,0),2)</f>
        <v>1</v>
      </c>
      <c r="P8" s="14">
        <f>SUM(G8/'League Settings'!$C$5*'League Settings'!$A$5+H8/'League Settings'!$C$6*'League Settings'!$A$6+I8/'League Settings'!$C$7*'League Settings'!$A$7+K8/'League Settings'!$C$11*'League Settings'!$A$11+L8/'League Settings'!$C$12*'League Settings'!$A$12)</f>
        <v>282.47999999999996</v>
      </c>
    </row>
    <row r="9" spans="1:16" ht="15">
      <c r="A9" s="9" t="s">
        <v>40</v>
      </c>
      <c r="B9" s="10" t="s">
        <v>41</v>
      </c>
      <c r="C9" s="10">
        <v>11</v>
      </c>
      <c r="D9" s="11" t="s">
        <v>27</v>
      </c>
      <c r="E9" s="10">
        <v>379</v>
      </c>
      <c r="F9" s="10">
        <v>642</v>
      </c>
      <c r="G9" s="10">
        <v>4365</v>
      </c>
      <c r="H9" s="10">
        <v>32</v>
      </c>
      <c r="I9" s="10">
        <v>18</v>
      </c>
      <c r="J9" s="10">
        <v>19</v>
      </c>
      <c r="K9" s="10">
        <v>42</v>
      </c>
      <c r="L9" s="10">
        <v>0</v>
      </c>
      <c r="M9" s="13">
        <f>INDEX(adp!A$1:H$300,MATCH(A9,adp!B$1:B$300,0),6)</f>
        <v>31</v>
      </c>
      <c r="N9" s="13">
        <f>INDEX(adp!A$1:H$300,MATCH(A9,adp!B$1:B$300,0),8)</f>
        <v>58.29</v>
      </c>
      <c r="O9" s="13">
        <f>INDEX(sos!A$1:E$300,MATCH(B9,sos!A$1:A$300,0),2)</f>
        <v>25</v>
      </c>
      <c r="P9" s="14">
        <f>SUM(G9/'League Settings'!$C$5*'League Settings'!$A$5+H9/'League Settings'!$C$6*'League Settings'!$A$6+I9/'League Settings'!$C$7*'League Settings'!$A$7+K9/'League Settings'!$C$11*'League Settings'!$A$11+L9/'League Settings'!$C$12*'League Settings'!$A$12)</f>
        <v>270.8</v>
      </c>
    </row>
    <row r="10" spans="1:16" ht="15">
      <c r="A10" s="9" t="s">
        <v>42</v>
      </c>
      <c r="B10" s="10" t="s">
        <v>43</v>
      </c>
      <c r="C10" s="10">
        <v>7</v>
      </c>
      <c r="D10" s="11" t="s">
        <v>27</v>
      </c>
      <c r="E10" s="10">
        <v>354</v>
      </c>
      <c r="F10" s="10">
        <v>553</v>
      </c>
      <c r="G10" s="10">
        <v>4537</v>
      </c>
      <c r="H10" s="10">
        <v>28</v>
      </c>
      <c r="I10" s="10">
        <v>15</v>
      </c>
      <c r="J10" s="10">
        <v>30</v>
      </c>
      <c r="K10" s="10">
        <v>42</v>
      </c>
      <c r="L10" s="10">
        <v>0</v>
      </c>
      <c r="M10" s="13">
        <f>INDEX(adp!A$1:H$300,MATCH(A10,adp!B$1:B$300,0),6)</f>
        <v>30</v>
      </c>
      <c r="N10" s="13">
        <f>INDEX(adp!A$1:H$300,MATCH(A10,adp!B$1:B$300,0),8)</f>
        <v>64.83</v>
      </c>
      <c r="O10" s="13">
        <f>INDEX(sos!A$1:E$300,MATCH(B10,sos!A$1:A$300,0),2)</f>
        <v>23</v>
      </c>
      <c r="P10" s="14">
        <f>SUM(G10/'League Settings'!$C$5*'League Settings'!$A$5+H10/'League Settings'!$C$6*'League Settings'!$A$6+I10/'League Settings'!$C$7*'League Settings'!$A$7+K10/'League Settings'!$C$11*'League Settings'!$A$11+L10/'League Settings'!$C$12*'League Settings'!$A$12)</f>
        <v>267.68</v>
      </c>
    </row>
    <row r="11" spans="1:16" ht="15">
      <c r="A11" s="9" t="s">
        <v>44</v>
      </c>
      <c r="B11" s="10" t="s">
        <v>45</v>
      </c>
      <c r="C11" s="10">
        <v>5</v>
      </c>
      <c r="D11" s="11" t="s">
        <v>27</v>
      </c>
      <c r="E11" s="10">
        <v>343</v>
      </c>
      <c r="F11" s="10">
        <v>544</v>
      </c>
      <c r="G11" s="10">
        <v>4242</v>
      </c>
      <c r="H11" s="10">
        <v>28</v>
      </c>
      <c r="I11" s="10">
        <v>12</v>
      </c>
      <c r="J11" s="10">
        <v>13</v>
      </c>
      <c r="K11" s="10">
        <v>55</v>
      </c>
      <c r="L11" s="10">
        <v>1</v>
      </c>
      <c r="M11" s="13">
        <f>INDEX(adp!A$1:H$300,MATCH(A11,adp!B$1:B$300,0),6)</f>
        <v>32</v>
      </c>
      <c r="N11" s="13">
        <f>INDEX(adp!A$1:H$300,MATCH(A11,adp!B$1:B$300,0),8)</f>
        <v>60.74</v>
      </c>
      <c r="O11" s="13">
        <f>INDEX(sos!A$1:E$300,MATCH(B11,sos!A$1:A$300,0),2)</f>
        <v>26</v>
      </c>
      <c r="P11" s="14">
        <f>SUM(G11/'League Settings'!$C$5*'League Settings'!$A$5+H11/'League Settings'!$C$6*'League Settings'!$A$6+I11/'League Settings'!$C$7*'League Settings'!$A$7+K11/'League Settings'!$C$11*'League Settings'!$A$11+L11/'League Settings'!$C$12*'League Settings'!$A$12)</f>
        <v>269.18</v>
      </c>
    </row>
    <row r="12" spans="1:16" ht="15">
      <c r="A12" s="9" t="s">
        <v>46</v>
      </c>
      <c r="B12" s="10" t="s">
        <v>47</v>
      </c>
      <c r="C12" s="10">
        <v>7</v>
      </c>
      <c r="D12" s="11" t="s">
        <v>27</v>
      </c>
      <c r="E12" s="10">
        <v>382</v>
      </c>
      <c r="F12" s="10">
        <v>588</v>
      </c>
      <c r="G12" s="10">
        <v>4295</v>
      </c>
      <c r="H12" s="10">
        <v>28</v>
      </c>
      <c r="I12" s="10">
        <v>13</v>
      </c>
      <c r="J12" s="10">
        <v>15</v>
      </c>
      <c r="K12" s="10">
        <v>17</v>
      </c>
      <c r="L12" s="10">
        <v>0</v>
      </c>
      <c r="M12" s="13">
        <f>INDEX(adp!A$1:H$300,MATCH(A12,adp!B$1:B$300,0),6)</f>
        <v>36</v>
      </c>
      <c r="N12" s="13">
        <f>INDEX(adp!A$1:H$300,MATCH(A12,adp!B$1:B$300,0),8)</f>
        <v>73.15</v>
      </c>
      <c r="O12" s="13">
        <f>INDEX(sos!A$1:E$300,MATCH(B12,sos!A$1:A$300,0),2)</f>
        <v>17</v>
      </c>
      <c r="P12" s="14">
        <f>SUM(G12/'League Settings'!$C$5*'League Settings'!$A$5+H12/'League Settings'!$C$6*'League Settings'!$A$6+I12/'League Settings'!$C$7*'League Settings'!$A$7+K12/'League Settings'!$C$11*'League Settings'!$A$11+L12/'League Settings'!$C$12*'League Settings'!$A$12)</f>
        <v>259.5</v>
      </c>
    </row>
    <row r="13" spans="1:16" ht="15">
      <c r="A13" s="9" t="s">
        <v>48</v>
      </c>
      <c r="B13" s="10" t="s">
        <v>49</v>
      </c>
      <c r="C13" s="10">
        <v>4</v>
      </c>
      <c r="D13" s="11" t="s">
        <v>27</v>
      </c>
      <c r="E13" s="10">
        <v>331</v>
      </c>
      <c r="F13" s="10">
        <v>526</v>
      </c>
      <c r="G13" s="10">
        <v>4156</v>
      </c>
      <c r="H13" s="10">
        <v>26</v>
      </c>
      <c r="I13" s="10">
        <v>16</v>
      </c>
      <c r="J13" s="10">
        <v>31</v>
      </c>
      <c r="K13" s="10">
        <v>90</v>
      </c>
      <c r="L13" s="10">
        <v>1</v>
      </c>
      <c r="M13" s="13">
        <f>INDEX(adp!A$1:H$300,MATCH(A13,adp!B$1:B$300,0),6)</f>
        <v>30</v>
      </c>
      <c r="N13" s="13">
        <f>INDEX(adp!A$1:H$300,MATCH(A13,adp!B$1:B$300,0),8)</f>
        <v>92.99</v>
      </c>
      <c r="O13" s="13">
        <f>INDEX(sos!A$1:E$300,MATCH(B13,sos!A$1:A$300,0),2)</f>
        <v>31</v>
      </c>
      <c r="P13" s="14">
        <f>SUM(G13/'League Settings'!$C$5*'League Settings'!$A$5+H13/'League Settings'!$C$6*'League Settings'!$A$6+I13/'League Settings'!$C$7*'League Settings'!$A$7+K13/'League Settings'!$C$11*'League Settings'!$A$11+L13/'League Settings'!$C$12*'League Settings'!$A$12)</f>
        <v>253.24</v>
      </c>
    </row>
    <row r="14" spans="1:16" ht="15">
      <c r="A14" s="9" t="s">
        <v>50</v>
      </c>
      <c r="B14" s="10" t="s">
        <v>51</v>
      </c>
      <c r="C14" s="10">
        <v>10</v>
      </c>
      <c r="D14" s="11" t="s">
        <v>27</v>
      </c>
      <c r="E14" s="10">
        <v>297</v>
      </c>
      <c r="F14" s="10">
        <v>530</v>
      </c>
      <c r="G14" s="10">
        <v>3550</v>
      </c>
      <c r="H14" s="10">
        <v>20</v>
      </c>
      <c r="I14" s="10">
        <v>15</v>
      </c>
      <c r="J14" s="10">
        <v>175</v>
      </c>
      <c r="K14" s="10">
        <v>367</v>
      </c>
      <c r="L14" s="10">
        <v>3</v>
      </c>
      <c r="M14" s="13">
        <f>INDEX(adp!A$1:H$300,MATCH(A14,adp!B$1:B$300,0),6)</f>
        <v>22</v>
      </c>
      <c r="N14" s="13">
        <f>INDEX(adp!A$1:H$300,MATCH(A14,adp!B$1:B$300,0),8)</f>
        <v>78.84</v>
      </c>
      <c r="O14" s="13">
        <f>INDEX(sos!A$1:E$300,MATCH(B14,sos!A$1:A$300,0),2)</f>
        <v>19</v>
      </c>
      <c r="P14" s="14">
        <f>SUM(G14/'League Settings'!$C$5*'League Settings'!$A$5+H14/'League Settings'!$C$6*'League Settings'!$A$6+I14/'League Settings'!$C$7*'League Settings'!$A$7+K14/'League Settings'!$C$11*'League Settings'!$A$11+L14/'League Settings'!$C$12*'League Settings'!$A$12)</f>
        <v>246.7</v>
      </c>
    </row>
    <row r="15" spans="1:16" ht="15">
      <c r="A15" s="9" t="s">
        <v>52</v>
      </c>
      <c r="B15" s="10" t="s">
        <v>53</v>
      </c>
      <c r="C15" s="10">
        <v>8</v>
      </c>
      <c r="D15" s="11" t="s">
        <v>27</v>
      </c>
      <c r="E15" s="10">
        <v>333</v>
      </c>
      <c r="F15" s="10">
        <v>554</v>
      </c>
      <c r="G15" s="10">
        <v>3769</v>
      </c>
      <c r="H15" s="10">
        <v>23</v>
      </c>
      <c r="I15" s="10">
        <v>17</v>
      </c>
      <c r="J15" s="10">
        <v>47</v>
      </c>
      <c r="K15" s="10">
        <v>256</v>
      </c>
      <c r="L15" s="10">
        <v>1</v>
      </c>
      <c r="M15" s="13">
        <f>INDEX(adp!A$1:H$300,MATCH(A15,adp!B$1:B$300,0),6)</f>
        <v>29</v>
      </c>
      <c r="N15" s="13">
        <f>INDEX(adp!A$1:H$300,MATCH(A15,adp!B$1:B$300,0),8)</f>
        <v>153.55</v>
      </c>
      <c r="O15" s="13">
        <f>INDEX(sos!A$1:E$300,MATCH(B15,sos!A$1:A$300,0),2)</f>
        <v>27</v>
      </c>
      <c r="P15" s="14">
        <f>SUM(G15/'League Settings'!$C$5*'League Settings'!$A$5+H15/'League Settings'!$C$6*'League Settings'!$A$6+I15/'League Settings'!$C$7*'League Settings'!$A$7+K15/'League Settings'!$C$11*'League Settings'!$A$11+L15/'League Settings'!$C$12*'League Settings'!$A$12)</f>
        <v>240.35999999999999</v>
      </c>
    </row>
    <row r="16" spans="1:16" ht="15">
      <c r="A16" s="9" t="s">
        <v>54</v>
      </c>
      <c r="B16" s="10" t="s">
        <v>55</v>
      </c>
      <c r="C16" s="10">
        <v>8</v>
      </c>
      <c r="D16" s="11" t="s">
        <v>27</v>
      </c>
      <c r="E16" s="10">
        <v>314</v>
      </c>
      <c r="F16" s="10">
        <v>514</v>
      </c>
      <c r="G16" s="10">
        <v>3755</v>
      </c>
      <c r="H16" s="10">
        <v>23</v>
      </c>
      <c r="I16" s="10">
        <v>11</v>
      </c>
      <c r="J16" s="10">
        <v>34</v>
      </c>
      <c r="K16" s="10">
        <v>74</v>
      </c>
      <c r="L16" s="10">
        <v>1</v>
      </c>
      <c r="M16" s="13">
        <f>INDEX(adp!A$1:H$300,MATCH(A16,adp!B$1:B$300,0),6)</f>
        <v>27</v>
      </c>
      <c r="N16" s="13">
        <f>INDEX(adp!A$1:H$300,MATCH(A16,adp!B$1:B$300,0),8)</f>
        <v>146.87</v>
      </c>
      <c r="O16" s="13">
        <f>INDEX(sos!A$1:E$300,MATCH(B16,sos!A$1:A$300,0),2)</f>
        <v>28</v>
      </c>
      <c r="P16" s="14">
        <f>SUM(G16/'League Settings'!$C$5*'League Settings'!$A$5+H16/'League Settings'!$C$6*'League Settings'!$A$6+I16/'League Settings'!$C$7*'League Settings'!$A$7+K16/'League Settings'!$C$11*'League Settings'!$A$11+L16/'League Settings'!$C$12*'League Settings'!$A$12)</f>
        <v>233.6</v>
      </c>
    </row>
    <row r="17" spans="1:16" ht="15">
      <c r="A17" s="9" t="s">
        <v>56</v>
      </c>
      <c r="B17" s="10" t="s">
        <v>57</v>
      </c>
      <c r="C17" s="10">
        <v>5</v>
      </c>
      <c r="D17" s="11" t="s">
        <v>27</v>
      </c>
      <c r="E17" s="10">
        <v>307</v>
      </c>
      <c r="F17" s="10">
        <v>496</v>
      </c>
      <c r="G17" s="10">
        <v>3419</v>
      </c>
      <c r="H17" s="10">
        <v>20</v>
      </c>
      <c r="I17" s="10">
        <v>17</v>
      </c>
      <c r="J17" s="10">
        <v>58</v>
      </c>
      <c r="K17" s="10">
        <v>299</v>
      </c>
      <c r="L17" s="10">
        <v>2</v>
      </c>
      <c r="M17" s="13">
        <f>INDEX(adp!A$1:H$300,MATCH(A17,adp!B$1:B$300,0),6)</f>
        <v>24</v>
      </c>
      <c r="N17" s="13">
        <f>INDEX(adp!A$1:H$300,MATCH(A17,adp!B$1:B$300,0),8)</f>
        <v>126.92</v>
      </c>
      <c r="O17" s="13">
        <f>INDEX(sos!A$1:E$300,MATCH(B17,sos!A$1:A$300,0),2)</f>
        <v>3</v>
      </c>
      <c r="P17" s="14">
        <f>SUM(G17/'League Settings'!$C$5*'League Settings'!$A$5+H17/'League Settings'!$C$6*'League Settings'!$A$6+I17/'League Settings'!$C$7*'League Settings'!$A$7+K17/'League Settings'!$C$11*'League Settings'!$A$11+L17/'League Settings'!$C$12*'League Settings'!$A$12)</f>
        <v>224.66</v>
      </c>
    </row>
    <row r="18" spans="1:16" ht="15">
      <c r="A18" s="9" t="s">
        <v>58</v>
      </c>
      <c r="B18" s="10" t="s">
        <v>59</v>
      </c>
      <c r="C18" s="10">
        <v>5</v>
      </c>
      <c r="D18" s="11" t="s">
        <v>27</v>
      </c>
      <c r="E18" s="10">
        <v>299</v>
      </c>
      <c r="F18" s="10">
        <v>482</v>
      </c>
      <c r="G18" s="10">
        <v>3758</v>
      </c>
      <c r="H18" s="10">
        <v>23</v>
      </c>
      <c r="I18" s="10">
        <v>16</v>
      </c>
      <c r="J18" s="10">
        <v>16</v>
      </c>
      <c r="K18" s="10">
        <v>31</v>
      </c>
      <c r="L18" s="10">
        <v>1</v>
      </c>
      <c r="M18" s="13">
        <f>INDEX(adp!A$1:H$300,MATCH(A18,adp!B$1:B$300,0),6)</f>
        <v>32</v>
      </c>
      <c r="N18" s="13">
        <f>INDEX(adp!A$1:H$300,MATCH(A18,adp!B$1:B$300,0),8)</f>
        <v>142.6</v>
      </c>
      <c r="O18" s="13">
        <f>INDEX(sos!A$1:E$300,MATCH(B18,sos!A$1:A$300,0),2)</f>
        <v>21</v>
      </c>
      <c r="P18" s="14">
        <f>SUM(G18/'League Settings'!$C$5*'League Settings'!$A$5+H18/'League Settings'!$C$6*'League Settings'!$A$6+I18/'League Settings'!$C$7*'League Settings'!$A$7+K18/'League Settings'!$C$11*'League Settings'!$A$11+L18/'League Settings'!$C$12*'League Settings'!$A$12)</f>
        <v>219.42</v>
      </c>
    </row>
    <row r="19" spans="1:16" ht="15">
      <c r="A19" s="9" t="s">
        <v>60</v>
      </c>
      <c r="B19" s="10" t="s">
        <v>61</v>
      </c>
      <c r="C19" s="10">
        <v>8</v>
      </c>
      <c r="D19" s="11" t="s">
        <v>27</v>
      </c>
      <c r="E19" s="10">
        <v>303</v>
      </c>
      <c r="F19" s="10">
        <v>531</v>
      </c>
      <c r="G19" s="10">
        <v>3558</v>
      </c>
      <c r="H19" s="10">
        <v>22</v>
      </c>
      <c r="I19" s="10">
        <v>15</v>
      </c>
      <c r="J19" s="10">
        <v>20</v>
      </c>
      <c r="K19" s="10">
        <v>41</v>
      </c>
      <c r="L19" s="10">
        <v>1</v>
      </c>
      <c r="M19" s="13">
        <f>INDEX(adp!A$1:H$300,MATCH(A19,adp!B$1:B$300,0),6)</f>
        <v>24</v>
      </c>
      <c r="N19" s="13">
        <f>INDEX(adp!A$1:H$300,MATCH(A19,adp!B$1:B$300,0),8)</f>
        <v>133.23</v>
      </c>
      <c r="O19" s="13">
        <f>INDEX(sos!A$1:E$300,MATCH(B19,sos!A$1:A$300,0),2)</f>
        <v>32</v>
      </c>
      <c r="P19" s="14">
        <f>SUM(G19/'League Settings'!$C$5*'League Settings'!$A$5+H19/'League Settings'!$C$6*'League Settings'!$A$6+I19/'League Settings'!$C$7*'League Settings'!$A$7+K19/'League Settings'!$C$11*'League Settings'!$A$11+L19/'League Settings'!$C$12*'League Settings'!$A$12)</f>
        <v>210.42</v>
      </c>
    </row>
    <row r="20" spans="1:16" ht="15">
      <c r="A20" s="9" t="s">
        <v>62</v>
      </c>
      <c r="B20" s="10" t="s">
        <v>63</v>
      </c>
      <c r="C20" s="10">
        <v>9</v>
      </c>
      <c r="D20" s="11" t="s">
        <v>27</v>
      </c>
      <c r="E20" s="10">
        <v>316</v>
      </c>
      <c r="F20" s="10">
        <v>544</v>
      </c>
      <c r="G20" s="10">
        <v>3373</v>
      </c>
      <c r="H20" s="10">
        <v>21</v>
      </c>
      <c r="I20" s="10">
        <v>13</v>
      </c>
      <c r="J20" s="10">
        <v>49</v>
      </c>
      <c r="K20" s="10">
        <v>165</v>
      </c>
      <c r="L20" s="10">
        <v>1</v>
      </c>
      <c r="M20" s="13">
        <f>INDEX(adp!A$1:H$300,MATCH(A20,adp!B$1:B$300,0),6)</f>
        <v>28</v>
      </c>
      <c r="N20" s="13">
        <f>INDEX(adp!A$1:H$300,MATCH(A20,adp!B$1:B$300,0),8)</f>
        <v>170.62</v>
      </c>
      <c r="O20" s="13">
        <f>INDEX(sos!A$1:E$300,MATCH(B20,sos!A$1:A$300,0),2)</f>
        <v>5</v>
      </c>
      <c r="P20" s="14">
        <f>SUM(G20/'League Settings'!$C$5*'League Settings'!$A$5+H20/'League Settings'!$C$6*'League Settings'!$A$6+I20/'League Settings'!$C$7*'League Settings'!$A$7+K20/'League Settings'!$C$11*'League Settings'!$A$11+L20/'League Settings'!$C$12*'League Settings'!$A$12)</f>
        <v>215.42</v>
      </c>
    </row>
    <row r="21" spans="1:16" ht="15">
      <c r="A21" s="9" t="s">
        <v>64</v>
      </c>
      <c r="B21" s="10" t="s">
        <v>65</v>
      </c>
      <c r="C21" s="10">
        <v>8</v>
      </c>
      <c r="D21" s="11" t="s">
        <v>27</v>
      </c>
      <c r="E21" s="10">
        <v>308</v>
      </c>
      <c r="F21" s="10">
        <v>481</v>
      </c>
      <c r="G21" s="10">
        <v>3655</v>
      </c>
      <c r="H21" s="10">
        <v>22</v>
      </c>
      <c r="I21" s="10">
        <v>13</v>
      </c>
      <c r="J21" s="10">
        <v>14</v>
      </c>
      <c r="K21" s="10">
        <v>35</v>
      </c>
      <c r="L21" s="10">
        <v>0</v>
      </c>
      <c r="M21" s="13">
        <f>INDEX(adp!A$1:H$300,MATCH(A21,adp!B$1:B$300,0),6)</f>
        <v>31</v>
      </c>
      <c r="N21" s="13">
        <f>INDEX(adp!A$1:H$300,MATCH(A21,adp!B$1:B$300,0),8)</f>
        <v>109.44</v>
      </c>
      <c r="O21" s="13">
        <f>INDEX(sos!A$1:E$300,MATCH(B21,sos!A$1:A$300,0),2)</f>
        <v>12</v>
      </c>
      <c r="P21" s="14">
        <f>SUM(G21/'League Settings'!$C$5*'League Settings'!$A$5+H21/'League Settings'!$C$6*'League Settings'!$A$6+I21/'League Settings'!$C$7*'League Settings'!$A$7+K21/'League Settings'!$C$11*'League Settings'!$A$11+L21/'League Settings'!$C$12*'League Settings'!$A$12)</f>
        <v>211.7</v>
      </c>
    </row>
    <row r="22" spans="1:16" ht="15">
      <c r="A22" s="9" t="s">
        <v>66</v>
      </c>
      <c r="B22" s="10" t="s">
        <v>67</v>
      </c>
      <c r="C22" s="10">
        <v>11</v>
      </c>
      <c r="D22" s="11" t="s">
        <v>27</v>
      </c>
      <c r="E22" s="10">
        <v>298</v>
      </c>
      <c r="F22" s="10">
        <v>480</v>
      </c>
      <c r="G22" s="10">
        <v>3363</v>
      </c>
      <c r="H22" s="10">
        <v>18</v>
      </c>
      <c r="I22" s="10">
        <v>12</v>
      </c>
      <c r="J22" s="10">
        <v>67</v>
      </c>
      <c r="K22" s="10">
        <v>275</v>
      </c>
      <c r="L22" s="10">
        <v>1</v>
      </c>
      <c r="M22" s="13" t="e">
        <f>INDEX(adp!A$1:H$300,MATCH(A22,adp!B$1:B$300,0),6)</f>
        <v>#N/A</v>
      </c>
      <c r="N22" s="13" t="e">
        <f>INDEX(adp!A$1:H$300,MATCH(A22,adp!B$1:B$300,0),8)</f>
        <v>#N/A</v>
      </c>
      <c r="O22" s="13">
        <f>INDEX(sos!A$1:E$300,MATCH(B22,sos!A$1:A$300,0),2)</f>
        <v>15</v>
      </c>
      <c r="P22" s="14">
        <f>SUM(G22/'League Settings'!$C$5*'League Settings'!$A$5+H22/'League Settings'!$C$6*'League Settings'!$A$6+I22/'League Settings'!$C$7*'League Settings'!$A$7+K22/'League Settings'!$C$11*'League Settings'!$A$11+L22/'League Settings'!$C$12*'League Settings'!$A$12)</f>
        <v>216.02</v>
      </c>
    </row>
    <row r="23" spans="1:16" ht="15">
      <c r="A23" s="9" t="s">
        <v>68</v>
      </c>
      <c r="B23" s="10" t="s">
        <v>69</v>
      </c>
      <c r="C23" s="10">
        <v>6</v>
      </c>
      <c r="D23" s="11" t="s">
        <v>27</v>
      </c>
      <c r="E23" s="10">
        <v>271</v>
      </c>
      <c r="F23" s="10">
        <v>436</v>
      </c>
      <c r="G23" s="10">
        <v>3229</v>
      </c>
      <c r="H23" s="10">
        <v>21</v>
      </c>
      <c r="I23" s="10">
        <v>16</v>
      </c>
      <c r="J23" s="10">
        <v>40</v>
      </c>
      <c r="K23" s="10">
        <v>166</v>
      </c>
      <c r="L23" s="10">
        <v>1</v>
      </c>
      <c r="M23" s="13">
        <f>INDEX(adp!A$1:H$300,MATCH(A23,adp!B$1:B$300,0),6)</f>
        <v>29</v>
      </c>
      <c r="N23" s="13">
        <f>INDEX(adp!A$1:H$300,MATCH(A23,adp!B$1:B$300,0),8)</f>
        <v>102.83</v>
      </c>
      <c r="O23" s="13">
        <f>INDEX(sos!A$1:E$300,MATCH(B23,sos!A$1:A$300,0),2)</f>
        <v>6</v>
      </c>
      <c r="P23" s="14">
        <f>SUM(G23/'League Settings'!$C$5*'League Settings'!$A$5+H23/'League Settings'!$C$6*'League Settings'!$A$6+I23/'League Settings'!$C$7*'League Settings'!$A$7+K23/'League Settings'!$C$11*'League Settings'!$A$11+L23/'League Settings'!$C$12*'League Settings'!$A$12)</f>
        <v>203.76</v>
      </c>
    </row>
    <row r="24" spans="1:16" ht="15">
      <c r="A24" s="9" t="s">
        <v>70</v>
      </c>
      <c r="B24" s="10" t="s">
        <v>71</v>
      </c>
      <c r="C24" s="10">
        <v>9</v>
      </c>
      <c r="D24" s="11" t="s">
        <v>27</v>
      </c>
      <c r="E24" s="10">
        <v>328</v>
      </c>
      <c r="F24" s="10">
        <v>529</v>
      </c>
      <c r="G24" s="10">
        <v>3545</v>
      </c>
      <c r="H24" s="10">
        <v>19</v>
      </c>
      <c r="I24" s="10">
        <v>14</v>
      </c>
      <c r="J24" s="10">
        <v>23</v>
      </c>
      <c r="K24" s="10">
        <v>49</v>
      </c>
      <c r="L24" s="10">
        <v>1</v>
      </c>
      <c r="M24" s="13" t="e">
        <f>INDEX(adp!A$1:H$300,MATCH(A24,adp!B$1:B$300,0),6)</f>
        <v>#N/A</v>
      </c>
      <c r="N24" s="13" t="e">
        <f>INDEX(adp!A$1:H$300,MATCH(A24,adp!B$1:B$300,0),8)</f>
        <v>#N/A</v>
      </c>
      <c r="O24" s="13">
        <f>INDEX(sos!A$1:E$300,MATCH(B24,sos!A$1:A$300,0),2)</f>
        <v>8</v>
      </c>
      <c r="P24" s="14">
        <f>SUM(G24/'League Settings'!$C$5*'League Settings'!$A$5+H24/'League Settings'!$C$6*'League Settings'!$A$6+I24/'League Settings'!$C$7*'League Settings'!$A$7+K24/'League Settings'!$C$11*'League Settings'!$A$11+L24/'League Settings'!$C$12*'League Settings'!$A$12)</f>
        <v>200.70000000000002</v>
      </c>
    </row>
    <row r="25" spans="1:16" ht="15">
      <c r="A25" s="9" t="s">
        <v>72</v>
      </c>
      <c r="B25" s="10" t="s">
        <v>73</v>
      </c>
      <c r="C25" s="10">
        <v>9</v>
      </c>
      <c r="D25" s="11" t="s">
        <v>27</v>
      </c>
      <c r="E25" s="10">
        <v>277</v>
      </c>
      <c r="F25" s="10">
        <v>486</v>
      </c>
      <c r="G25" s="10">
        <v>3159</v>
      </c>
      <c r="H25" s="10">
        <v>22</v>
      </c>
      <c r="I25" s="10">
        <v>15</v>
      </c>
      <c r="J25" s="10">
        <v>29</v>
      </c>
      <c r="K25" s="10">
        <v>104</v>
      </c>
      <c r="L25" s="10">
        <v>1</v>
      </c>
      <c r="M25" s="13" t="e">
        <f>INDEX(adp!A$1:H$300,MATCH(A25,adp!B$1:B$300,0),6)</f>
        <v>#N/A</v>
      </c>
      <c r="N25" s="13" t="e">
        <f>INDEX(adp!A$1:H$300,MATCH(A25,adp!B$1:B$300,0),8)</f>
        <v>#N/A</v>
      </c>
      <c r="O25" s="13">
        <f>INDEX(sos!A$1:E$300,MATCH(B25,sos!A$1:A$300,0),2)</f>
        <v>20</v>
      </c>
      <c r="P25" s="14">
        <f>SUM(G25/'League Settings'!$C$5*'League Settings'!$A$5+H25/'League Settings'!$C$6*'League Settings'!$A$6+I25/'League Settings'!$C$7*'League Settings'!$A$7+K25/'League Settings'!$C$11*'League Settings'!$A$11+L25/'League Settings'!$C$12*'League Settings'!$A$12)</f>
        <v>200.76000000000002</v>
      </c>
    </row>
    <row r="26" spans="1:16" ht="15">
      <c r="A26" s="9" t="s">
        <v>74</v>
      </c>
      <c r="B26" s="10" t="s">
        <v>75</v>
      </c>
      <c r="C26" s="10">
        <v>4</v>
      </c>
      <c r="D26" s="11" t="s">
        <v>27</v>
      </c>
      <c r="E26" s="10">
        <v>268</v>
      </c>
      <c r="F26" s="10">
        <v>412</v>
      </c>
      <c r="G26" s="10">
        <v>3256</v>
      </c>
      <c r="H26" s="10">
        <v>17</v>
      </c>
      <c r="I26" s="10">
        <v>15</v>
      </c>
      <c r="J26" s="10">
        <v>177</v>
      </c>
      <c r="K26" s="10">
        <v>195</v>
      </c>
      <c r="L26" s="10">
        <v>1</v>
      </c>
      <c r="M26" s="13">
        <f>INDEX(adp!A$1:H$300,MATCH(A26,adp!B$1:B$300,0),6)</f>
        <v>22</v>
      </c>
      <c r="N26" s="13">
        <f>INDEX(adp!A$1:H$300,MATCH(A26,adp!B$1:B$300,0),8)</f>
        <v>114.22</v>
      </c>
      <c r="O26" s="13">
        <f>INDEX(sos!A$1:E$300,MATCH(B26,sos!A$1:A$300,0),2)</f>
        <v>22</v>
      </c>
      <c r="P26" s="14">
        <f>SUM(G26/'League Settings'!$C$5*'League Settings'!$A$5+H26/'League Settings'!$C$6*'League Settings'!$A$6+I26/'League Settings'!$C$7*'League Settings'!$A$7+K26/'League Settings'!$C$11*'League Settings'!$A$11+L26/'League Settings'!$C$12*'League Settings'!$A$12)</f>
        <v>193.74</v>
      </c>
    </row>
    <row r="27" spans="1:16" ht="15">
      <c r="A27" s="9" t="s">
        <v>76</v>
      </c>
      <c r="B27" s="10" t="s">
        <v>77</v>
      </c>
      <c r="C27" s="10">
        <v>7</v>
      </c>
      <c r="D27" s="11" t="s">
        <v>27</v>
      </c>
      <c r="E27" s="10">
        <v>290</v>
      </c>
      <c r="F27" s="10">
        <v>491</v>
      </c>
      <c r="G27" s="10">
        <v>3145</v>
      </c>
      <c r="H27" s="10">
        <v>22</v>
      </c>
      <c r="I27" s="10">
        <v>13</v>
      </c>
      <c r="J27" s="10">
        <v>23</v>
      </c>
      <c r="K27" s="10">
        <v>84</v>
      </c>
      <c r="L27" s="10">
        <v>0</v>
      </c>
      <c r="M27" s="13" t="e">
        <f>INDEX(adp!A$1:H$300,MATCH(A27,adp!B$1:B$300,0),6)</f>
        <v>#N/A</v>
      </c>
      <c r="N27" s="13" t="e">
        <f>INDEX(adp!A$1:H$300,MATCH(A27,adp!B$1:B$300,0),8)</f>
        <v>#N/A</v>
      </c>
      <c r="O27" s="13">
        <f>INDEX(sos!A$1:E$300,MATCH(B27,sos!A$1:A$300,0),2)</f>
        <v>9</v>
      </c>
      <c r="P27" s="14">
        <f>SUM(G27/'League Settings'!$C$5*'League Settings'!$A$5+H27/'League Settings'!$C$6*'League Settings'!$A$6+I27/'League Settings'!$C$7*'League Settings'!$A$7+K27/'League Settings'!$C$11*'League Settings'!$A$11+L27/'League Settings'!$C$12*'League Settings'!$A$12)</f>
        <v>196.20000000000002</v>
      </c>
    </row>
    <row r="28" spans="1:16" ht="15">
      <c r="A28" s="9" t="s">
        <v>78</v>
      </c>
      <c r="B28" s="10" t="s">
        <v>79</v>
      </c>
      <c r="C28" s="10">
        <v>11</v>
      </c>
      <c r="D28" s="11" t="s">
        <v>27</v>
      </c>
      <c r="E28" s="10">
        <v>295</v>
      </c>
      <c r="F28" s="10">
        <v>499</v>
      </c>
      <c r="G28" s="10">
        <v>3245</v>
      </c>
      <c r="H28" s="10">
        <v>17</v>
      </c>
      <c r="I28" s="10">
        <v>13</v>
      </c>
      <c r="J28" s="10">
        <v>38</v>
      </c>
      <c r="K28" s="10">
        <v>154</v>
      </c>
      <c r="L28" s="10">
        <v>1</v>
      </c>
      <c r="M28" s="13">
        <f>INDEX(adp!A$1:H$300,MATCH(A28,adp!B$1:B$300,0),6)</f>
        <v>27</v>
      </c>
      <c r="N28" s="13">
        <f>INDEX(adp!A$1:H$300,MATCH(A28,adp!B$1:B$300,0),8)</f>
        <v>168.64</v>
      </c>
      <c r="O28" s="13">
        <f>INDEX(sos!A$1:E$300,MATCH(B28,sos!A$1:A$300,0),2)</f>
        <v>7</v>
      </c>
      <c r="P28" s="14">
        <f>SUM(G28/'League Settings'!$C$5*'League Settings'!$A$5+H28/'League Settings'!$C$6*'League Settings'!$A$6+I28/'League Settings'!$C$7*'League Settings'!$A$7+K28/'League Settings'!$C$11*'League Settings'!$A$11+L28/'League Settings'!$C$12*'League Settings'!$A$12)</f>
        <v>193.20000000000002</v>
      </c>
    </row>
    <row r="29" spans="1:16" ht="15">
      <c r="A29" s="9" t="s">
        <v>80</v>
      </c>
      <c r="B29" s="10" t="s">
        <v>81</v>
      </c>
      <c r="C29" s="10">
        <v>10</v>
      </c>
      <c r="D29" s="11" t="s">
        <v>27</v>
      </c>
      <c r="E29" s="10">
        <v>254</v>
      </c>
      <c r="F29" s="10">
        <v>431</v>
      </c>
      <c r="G29" s="10">
        <v>3232</v>
      </c>
      <c r="H29" s="10">
        <v>17</v>
      </c>
      <c r="I29" s="10">
        <v>15</v>
      </c>
      <c r="J29" s="10">
        <v>38</v>
      </c>
      <c r="K29" s="10">
        <v>127</v>
      </c>
      <c r="L29" s="10">
        <v>0</v>
      </c>
      <c r="M29" s="13" t="e">
        <f>INDEX(adp!A$1:H$300,MATCH(A29,adp!B$1:B$300,0),6)</f>
        <v>#N/A</v>
      </c>
      <c r="N29" s="13" t="e">
        <f>INDEX(adp!A$1:H$300,MATCH(A29,adp!B$1:B$300,0),8)</f>
        <v>#N/A</v>
      </c>
      <c r="O29" s="13">
        <f>INDEX(sos!A$1:E$300,MATCH(B29,sos!A$1:A$300,0),2)</f>
        <v>14</v>
      </c>
      <c r="P29" s="14">
        <f>SUM(G29/'League Settings'!$C$5*'League Settings'!$A$5+H29/'League Settings'!$C$6*'League Settings'!$A$6+I29/'League Settings'!$C$7*'League Settings'!$A$7+K29/'League Settings'!$C$11*'League Settings'!$A$11+L29/'League Settings'!$C$12*'League Settings'!$A$12)</f>
        <v>179.98</v>
      </c>
    </row>
    <row r="30" spans="1:16" ht="15">
      <c r="A30" s="9" t="s">
        <v>82</v>
      </c>
      <c r="B30" s="10" t="s">
        <v>83</v>
      </c>
      <c r="C30" s="10">
        <v>11</v>
      </c>
      <c r="D30" s="11" t="s">
        <v>27</v>
      </c>
      <c r="E30" s="10">
        <v>278</v>
      </c>
      <c r="F30" s="10">
        <v>456</v>
      </c>
      <c r="G30" s="10">
        <v>3144</v>
      </c>
      <c r="H30" s="10">
        <v>18</v>
      </c>
      <c r="I30" s="10">
        <v>11</v>
      </c>
      <c r="J30" s="10">
        <v>12</v>
      </c>
      <c r="K30" s="10">
        <v>46</v>
      </c>
      <c r="L30" s="10">
        <v>0</v>
      </c>
      <c r="M30" s="13" t="e">
        <f>INDEX(adp!A$1:H$300,MATCH(A30,adp!B$1:B$300,0),6)</f>
        <v>#N/A</v>
      </c>
      <c r="N30" s="13" t="e">
        <f>INDEX(adp!A$1:H$300,MATCH(A30,adp!B$1:B$300,0),8)</f>
        <v>#N/A</v>
      </c>
      <c r="O30" s="13">
        <f>INDEX(sos!A$1:E$300,MATCH(B30,sos!A$1:A$300,0),2)</f>
        <v>16</v>
      </c>
      <c r="P30" s="14">
        <f>SUM(G30/'League Settings'!$C$5*'League Settings'!$A$5+H30/'League Settings'!$C$6*'League Settings'!$A$6+I30/'League Settings'!$C$7*'League Settings'!$A$7+K30/'League Settings'!$C$11*'League Settings'!$A$11+L30/'League Settings'!$C$12*'League Settings'!$A$12)</f>
        <v>180.35999999999999</v>
      </c>
    </row>
    <row r="31" spans="1:16" ht="15">
      <c r="A31" s="9" t="s">
        <v>84</v>
      </c>
      <c r="B31" s="10" t="s">
        <v>85</v>
      </c>
      <c r="C31" s="10">
        <v>6</v>
      </c>
      <c r="D31" s="11" t="s">
        <v>27</v>
      </c>
      <c r="E31" s="10">
        <v>246</v>
      </c>
      <c r="F31" s="10">
        <v>397</v>
      </c>
      <c r="G31" s="10">
        <v>2856</v>
      </c>
      <c r="H31" s="10">
        <v>15</v>
      </c>
      <c r="I31" s="10">
        <v>13</v>
      </c>
      <c r="J31" s="10">
        <v>28</v>
      </c>
      <c r="K31" s="10">
        <v>131</v>
      </c>
      <c r="L31" s="10">
        <v>0</v>
      </c>
      <c r="M31" s="13" t="e">
        <f>INDEX(adp!A$1:H$300,MATCH(A31,adp!B$1:B$300,0),6)</f>
        <v>#N/A</v>
      </c>
      <c r="N31" s="13" t="e">
        <f>INDEX(adp!A$1:H$300,MATCH(A31,adp!B$1:B$300,0),8)</f>
        <v>#N/A</v>
      </c>
      <c r="O31" s="13">
        <f>INDEX(sos!A$1:E$300,MATCH(B31,sos!A$1:A$300,0),2)</f>
        <v>10</v>
      </c>
      <c r="P31" s="14">
        <f>SUM(G31/'League Settings'!$C$5*'League Settings'!$A$5+H31/'League Settings'!$C$6*'League Settings'!$A$6+I31/'League Settings'!$C$7*'League Settings'!$A$7+K31/'League Settings'!$C$11*'League Settings'!$A$11+L31/'League Settings'!$C$12*'League Settings'!$A$12)</f>
        <v>161.34</v>
      </c>
    </row>
    <row r="32" spans="1:16" ht="15">
      <c r="A32" s="9" t="s">
        <v>86</v>
      </c>
      <c r="B32" s="10" t="s">
        <v>87</v>
      </c>
      <c r="C32" s="10">
        <v>10</v>
      </c>
      <c r="D32" s="11" t="s">
        <v>27</v>
      </c>
      <c r="E32" s="10">
        <v>260</v>
      </c>
      <c r="F32" s="10">
        <v>426</v>
      </c>
      <c r="G32" s="10">
        <v>2985</v>
      </c>
      <c r="H32" s="10">
        <v>13</v>
      </c>
      <c r="I32" s="10">
        <v>14</v>
      </c>
      <c r="J32" s="10">
        <v>20</v>
      </c>
      <c r="K32" s="10">
        <v>72</v>
      </c>
      <c r="L32" s="10">
        <v>0</v>
      </c>
      <c r="M32" s="13" t="e">
        <f>INDEX(adp!A$1:H$300,MATCH(A32,adp!B$1:B$300,0),6)</f>
        <v>#N/A</v>
      </c>
      <c r="N32" s="13" t="e">
        <f>INDEX(adp!A$1:H$300,MATCH(A32,adp!B$1:B$300,0),8)</f>
        <v>#N/A</v>
      </c>
      <c r="O32" s="13">
        <f>INDEX(sos!A$1:E$300,MATCH(B32,sos!A$1:A$300,0),2)</f>
        <v>29</v>
      </c>
      <c r="P32" s="14">
        <f>SUM(G32/'League Settings'!$C$5*'League Settings'!$A$5+H32/'League Settings'!$C$6*'League Settings'!$A$6+I32/'League Settings'!$C$7*'League Settings'!$A$7+K32/'League Settings'!$C$11*'League Settings'!$A$11+L32/'League Settings'!$C$12*'League Settings'!$A$12)</f>
        <v>150.6</v>
      </c>
    </row>
    <row r="33" spans="1:16" ht="15">
      <c r="A33" s="9" t="s">
        <v>88</v>
      </c>
      <c r="B33" s="10" t="s">
        <v>89</v>
      </c>
      <c r="C33" s="10">
        <v>7</v>
      </c>
      <c r="D33" s="11" t="s">
        <v>27</v>
      </c>
      <c r="E33" s="10">
        <v>216</v>
      </c>
      <c r="F33" s="10">
        <v>367</v>
      </c>
      <c r="G33" s="10">
        <v>2567</v>
      </c>
      <c r="H33" s="10">
        <v>15</v>
      </c>
      <c r="I33" s="10">
        <v>8</v>
      </c>
      <c r="J33" s="10">
        <v>25</v>
      </c>
      <c r="K33" s="10">
        <v>76</v>
      </c>
      <c r="L33" s="10">
        <v>0</v>
      </c>
      <c r="M33" s="13" t="e">
        <f>INDEX(adp!A$1:H$300,MATCH(A33,adp!B$1:B$300,0),6)</f>
        <v>#N/A</v>
      </c>
      <c r="N33" s="13" t="e">
        <f>INDEX(adp!A$1:H$300,MATCH(A33,adp!B$1:B$300,0),8)</f>
        <v>#N/A</v>
      </c>
      <c r="O33" s="13">
        <f>INDEX(sos!A$1:E$300,MATCH(B33,sos!A$1:A$300,0),2)</f>
        <v>24</v>
      </c>
      <c r="P33" s="14">
        <f>SUM(G33/'League Settings'!$C$5*'League Settings'!$A$5+H33/'League Settings'!$C$6*'League Settings'!$A$6+I33/'League Settings'!$C$7*'League Settings'!$A$7+K33/'League Settings'!$C$11*'League Settings'!$A$11+L33/'League Settings'!$C$12*'League Settings'!$A$12)</f>
        <v>154.28</v>
      </c>
    </row>
    <row r="34" spans="1:16" ht="15">
      <c r="A34" s="9" t="s">
        <v>90</v>
      </c>
      <c r="B34" s="10" t="s">
        <v>73</v>
      </c>
      <c r="C34" s="10">
        <v>9</v>
      </c>
      <c r="D34" s="11" t="s">
        <v>27</v>
      </c>
      <c r="E34" s="10">
        <v>31</v>
      </c>
      <c r="F34" s="10">
        <v>53</v>
      </c>
      <c r="G34" s="10">
        <v>356</v>
      </c>
      <c r="H34" s="10">
        <v>1</v>
      </c>
      <c r="I34" s="10">
        <v>1</v>
      </c>
      <c r="J34" s="10">
        <v>77</v>
      </c>
      <c r="K34" s="10">
        <v>379</v>
      </c>
      <c r="L34" s="10">
        <v>5</v>
      </c>
      <c r="M34" s="13" t="e">
        <f>INDEX(adp!A$1:H$300,MATCH(A34,adp!B$1:B$300,0),6)</f>
        <v>#N/A</v>
      </c>
      <c r="N34" s="13" t="e">
        <f>INDEX(adp!A$1:H$300,MATCH(A34,adp!B$1:B$300,0),8)</f>
        <v>#N/A</v>
      </c>
      <c r="O34" s="13">
        <f>INDEX(sos!A$1:E$300,MATCH(B34,sos!A$1:A$300,0),2)</f>
        <v>20</v>
      </c>
      <c r="P34" s="14">
        <f>SUM(G34/'League Settings'!$C$5*'League Settings'!$A$5+H34/'League Settings'!$C$6*'League Settings'!$A$6+I34/'League Settings'!$C$7*'League Settings'!$A$7+K34/'League Settings'!$C$11*'League Settings'!$A$11+L34/'League Settings'!$C$12*'League Settings'!$A$12)</f>
        <v>84.14</v>
      </c>
    </row>
    <row r="35" spans="1:16" ht="15">
      <c r="A35" s="9" t="s">
        <v>91</v>
      </c>
      <c r="B35" s="10" t="s">
        <v>83</v>
      </c>
      <c r="C35" s="10">
        <v>11</v>
      </c>
      <c r="D35" s="11" t="s">
        <v>27</v>
      </c>
      <c r="E35" s="10">
        <v>63</v>
      </c>
      <c r="F35" s="10">
        <v>105</v>
      </c>
      <c r="G35" s="10">
        <v>756</v>
      </c>
      <c r="H35" s="10">
        <v>5</v>
      </c>
      <c r="I35" s="10">
        <v>1</v>
      </c>
      <c r="J35" s="10">
        <v>19</v>
      </c>
      <c r="K35" s="10">
        <v>62</v>
      </c>
      <c r="L35" s="10">
        <v>0</v>
      </c>
      <c r="M35" s="13">
        <f>INDEX(adp!A$1:H$300,MATCH(A35,adp!B$1:B$300,0),6)</f>
        <v>24</v>
      </c>
      <c r="N35" s="13">
        <f>INDEX(adp!A$1:H$300,MATCH(A35,adp!B$1:B$300,0),8)</f>
        <v>152.63</v>
      </c>
      <c r="O35" s="13">
        <f>INDEX(sos!A$1:E$300,MATCH(B35,sos!A$1:A$300,0),2)</f>
        <v>16</v>
      </c>
      <c r="P35" s="14">
        <f>SUM(G35/'League Settings'!$C$5*'League Settings'!$A$5+H35/'League Settings'!$C$6*'League Settings'!$A$6+I35/'League Settings'!$C$7*'League Settings'!$A$7+K35/'League Settings'!$C$11*'League Settings'!$A$11+L35/'League Settings'!$C$12*'League Settings'!$A$12)</f>
        <v>54.44</v>
      </c>
    </row>
    <row r="36" spans="1:16" ht="15">
      <c r="A36" s="9" t="s">
        <v>92</v>
      </c>
      <c r="B36" s="10" t="s">
        <v>81</v>
      </c>
      <c r="C36" s="10">
        <v>10</v>
      </c>
      <c r="D36" s="11" t="s">
        <v>27</v>
      </c>
      <c r="E36" s="10">
        <v>60</v>
      </c>
      <c r="F36" s="10">
        <v>96</v>
      </c>
      <c r="G36" s="10">
        <v>655</v>
      </c>
      <c r="H36" s="10">
        <v>5</v>
      </c>
      <c r="I36" s="10">
        <v>3</v>
      </c>
      <c r="J36" s="10">
        <v>11</v>
      </c>
      <c r="K36" s="10">
        <v>41</v>
      </c>
      <c r="L36" s="10">
        <v>0</v>
      </c>
      <c r="M36" s="13" t="e">
        <f>INDEX(adp!A$1:H$300,MATCH(A36,adp!B$1:B$300,0),6)</f>
        <v>#N/A</v>
      </c>
      <c r="N36" s="13" t="e">
        <f>INDEX(adp!A$1:H$300,MATCH(A36,adp!B$1:B$300,0),8)</f>
        <v>#N/A</v>
      </c>
      <c r="O36" s="13">
        <f>INDEX(sos!A$1:E$300,MATCH(B36,sos!A$1:A$300,0),2)</f>
        <v>14</v>
      </c>
      <c r="P36" s="14">
        <f>SUM(G36/'League Settings'!$C$5*'League Settings'!$A$5+H36/'League Settings'!$C$6*'League Settings'!$A$6+I36/'League Settings'!$C$7*'League Settings'!$A$7+K36/'League Settings'!$C$11*'League Settings'!$A$11+L36/'League Settings'!$C$12*'League Settings'!$A$12)</f>
        <v>44.300000000000004</v>
      </c>
    </row>
    <row r="37" spans="1:16" ht="15">
      <c r="A37" s="9" t="s">
        <v>93</v>
      </c>
      <c r="B37" s="10" t="s">
        <v>89</v>
      </c>
      <c r="C37" s="10">
        <v>7</v>
      </c>
      <c r="D37" s="11" t="s">
        <v>27</v>
      </c>
      <c r="E37" s="10">
        <v>65</v>
      </c>
      <c r="F37" s="10">
        <v>105</v>
      </c>
      <c r="G37" s="10">
        <v>756</v>
      </c>
      <c r="H37" s="10">
        <v>3</v>
      </c>
      <c r="I37" s="10">
        <v>3</v>
      </c>
      <c r="J37" s="10">
        <v>5</v>
      </c>
      <c r="K37" s="10">
        <v>22</v>
      </c>
      <c r="L37" s="10">
        <v>0</v>
      </c>
      <c r="M37" s="13" t="e">
        <f>INDEX(adp!A$1:H$300,MATCH(A37,adp!B$1:B$300,0),6)</f>
        <v>#N/A</v>
      </c>
      <c r="N37" s="13" t="e">
        <f>INDEX(adp!A$1:H$300,MATCH(A37,adp!B$1:B$300,0),8)</f>
        <v>#N/A</v>
      </c>
      <c r="O37" s="13">
        <f>INDEX(sos!A$1:E$300,MATCH(B37,sos!A$1:A$300,0),2)</f>
        <v>24</v>
      </c>
      <c r="P37" s="14">
        <f>SUM(G37/'League Settings'!$C$5*'League Settings'!$A$5+H37/'League Settings'!$C$6*'League Settings'!$A$6+I37/'League Settings'!$C$7*'League Settings'!$A$7+K37/'League Settings'!$C$11*'League Settings'!$A$11+L37/'League Settings'!$C$12*'League Settings'!$A$12)</f>
        <v>38.44</v>
      </c>
    </row>
    <row r="38" spans="1:16" ht="15">
      <c r="A38" s="9" t="s">
        <v>94</v>
      </c>
      <c r="B38" s="10" t="s">
        <v>37</v>
      </c>
      <c r="C38" s="10">
        <v>7</v>
      </c>
      <c r="D38" s="11" t="s">
        <v>27</v>
      </c>
      <c r="E38" s="10">
        <v>56</v>
      </c>
      <c r="F38" s="10">
        <v>94</v>
      </c>
      <c r="G38" s="10">
        <v>642</v>
      </c>
      <c r="H38" s="10">
        <v>3</v>
      </c>
      <c r="I38" s="10">
        <v>2</v>
      </c>
      <c r="J38" s="10">
        <v>1</v>
      </c>
      <c r="K38" s="10">
        <v>3</v>
      </c>
      <c r="L38" s="10">
        <v>0</v>
      </c>
      <c r="M38" s="13" t="e">
        <f>INDEX(adp!A$1:H$300,MATCH(A38,adp!B$1:B$300,0),6)</f>
        <v>#N/A</v>
      </c>
      <c r="N38" s="13" t="e">
        <f>INDEX(adp!A$1:H$300,MATCH(A38,adp!B$1:B$300,0),8)</f>
        <v>#N/A</v>
      </c>
      <c r="O38" s="13">
        <f>INDEX(sos!A$1:E$300,MATCH(B38,sos!A$1:A$300,0),2)</f>
        <v>18</v>
      </c>
      <c r="P38" s="14">
        <f>SUM(G38/'League Settings'!$C$5*'League Settings'!$A$5+H38/'League Settings'!$C$6*'League Settings'!$A$6+I38/'League Settings'!$C$7*'League Settings'!$A$7+K38/'League Settings'!$C$11*'League Settings'!$A$11+L38/'League Settings'!$C$12*'League Settings'!$A$12)</f>
        <v>33.98</v>
      </c>
    </row>
    <row r="39" spans="1:16" ht="15">
      <c r="A39" s="9" t="s">
        <v>95</v>
      </c>
      <c r="B39" s="10" t="s">
        <v>77</v>
      </c>
      <c r="C39" s="10">
        <v>7</v>
      </c>
      <c r="D39" s="11" t="s">
        <v>27</v>
      </c>
      <c r="E39" s="10">
        <v>54</v>
      </c>
      <c r="F39" s="10">
        <v>95</v>
      </c>
      <c r="G39" s="10">
        <v>625</v>
      </c>
      <c r="H39" s="10">
        <v>2</v>
      </c>
      <c r="I39" s="10">
        <v>1</v>
      </c>
      <c r="J39" s="10">
        <v>2</v>
      </c>
      <c r="K39" s="10">
        <v>7</v>
      </c>
      <c r="L39" s="10">
        <v>0</v>
      </c>
      <c r="M39" s="13" t="e">
        <f>INDEX(adp!A$1:H$300,MATCH(A39,adp!B$1:B$300,0),6)</f>
        <v>#N/A</v>
      </c>
      <c r="N39" s="13" t="e">
        <f>INDEX(adp!A$1:H$300,MATCH(A39,adp!B$1:B$300,0),8)</f>
        <v>#N/A</v>
      </c>
      <c r="O39" s="13">
        <f>INDEX(sos!A$1:E$300,MATCH(B39,sos!A$1:A$300,0),2)</f>
        <v>9</v>
      </c>
      <c r="P39" s="14">
        <f>SUM(G39/'League Settings'!$C$5*'League Settings'!$A$5+H39/'League Settings'!$C$6*'League Settings'!$A$6+I39/'League Settings'!$C$7*'League Settings'!$A$7+K39/'League Settings'!$C$11*'League Settings'!$A$11+L39/'League Settings'!$C$12*'League Settings'!$A$12)</f>
        <v>31.7</v>
      </c>
    </row>
    <row r="40" spans="1:16" ht="15">
      <c r="A40" s="9" t="s">
        <v>96</v>
      </c>
      <c r="B40" s="10" t="s">
        <v>87</v>
      </c>
      <c r="C40" s="10">
        <v>10</v>
      </c>
      <c r="D40" s="11" t="s">
        <v>27</v>
      </c>
      <c r="E40" s="10">
        <v>40</v>
      </c>
      <c r="F40" s="10">
        <v>65</v>
      </c>
      <c r="G40" s="10">
        <v>456</v>
      </c>
      <c r="H40" s="10">
        <v>3</v>
      </c>
      <c r="I40" s="10">
        <v>2</v>
      </c>
      <c r="J40" s="10">
        <v>6</v>
      </c>
      <c r="K40" s="10">
        <v>21</v>
      </c>
      <c r="L40" s="10">
        <v>0</v>
      </c>
      <c r="M40" s="13" t="e">
        <f>INDEX(adp!A$1:H$300,MATCH(A40,adp!B$1:B$300,0),6)</f>
        <v>#N/A</v>
      </c>
      <c r="N40" s="13" t="e">
        <f>INDEX(adp!A$1:H$300,MATCH(A40,adp!B$1:B$300,0),8)</f>
        <v>#N/A</v>
      </c>
      <c r="O40" s="13">
        <f>INDEX(sos!A$1:E$300,MATCH(B40,sos!A$1:A$300,0),2)</f>
        <v>29</v>
      </c>
      <c r="P40" s="14">
        <f>SUM(G40/'League Settings'!$C$5*'League Settings'!$A$5+H40/'League Settings'!$C$6*'League Settings'!$A$6+I40/'League Settings'!$C$7*'League Settings'!$A$7+K40/'League Settings'!$C$11*'League Settings'!$A$11+L40/'League Settings'!$C$12*'League Settings'!$A$12)</f>
        <v>28.34</v>
      </c>
    </row>
    <row r="41" spans="1:16" ht="15">
      <c r="A41" s="9" t="s">
        <v>97</v>
      </c>
      <c r="B41" s="10" t="s">
        <v>75</v>
      </c>
      <c r="C41" s="10">
        <v>4</v>
      </c>
      <c r="D41" s="11" t="s">
        <v>27</v>
      </c>
      <c r="E41" s="10">
        <v>38</v>
      </c>
      <c r="F41" s="10">
        <v>58</v>
      </c>
      <c r="G41" s="10">
        <v>456</v>
      </c>
      <c r="H41" s="10">
        <v>2</v>
      </c>
      <c r="I41" s="10">
        <v>1</v>
      </c>
      <c r="J41" s="10">
        <v>21</v>
      </c>
      <c r="K41" s="10">
        <v>23</v>
      </c>
      <c r="L41" s="10">
        <v>0</v>
      </c>
      <c r="M41" s="13" t="e">
        <f>INDEX(adp!A$1:H$300,MATCH(A41,adp!B$1:B$300,0),6)</f>
        <v>#N/A</v>
      </c>
      <c r="N41" s="13" t="e">
        <f>INDEX(adp!A$1:H$300,MATCH(A41,adp!B$1:B$300,0),8)</f>
        <v>#N/A</v>
      </c>
      <c r="O41" s="13">
        <f>INDEX(sos!A$1:E$300,MATCH(B41,sos!A$1:A$300,0),2)</f>
        <v>22</v>
      </c>
      <c r="P41" s="14">
        <f>SUM(G41/'League Settings'!$C$5*'League Settings'!$A$5+H41/'League Settings'!$C$6*'League Settings'!$A$6+I41/'League Settings'!$C$7*'League Settings'!$A$7+K41/'League Settings'!$C$11*'League Settings'!$A$11+L41/'League Settings'!$C$12*'League Settings'!$A$12)</f>
        <v>26.54</v>
      </c>
    </row>
    <row r="42" spans="1:16" ht="15">
      <c r="A42" s="9" t="s">
        <v>98</v>
      </c>
      <c r="B42" s="10" t="s">
        <v>85</v>
      </c>
      <c r="C42" s="10">
        <v>6</v>
      </c>
      <c r="D42" s="11" t="s">
        <v>27</v>
      </c>
      <c r="E42" s="10">
        <v>43</v>
      </c>
      <c r="F42" s="10">
        <v>73</v>
      </c>
      <c r="G42" s="10">
        <v>465</v>
      </c>
      <c r="H42" s="10">
        <v>2</v>
      </c>
      <c r="I42" s="10">
        <v>1</v>
      </c>
      <c r="J42" s="10">
        <v>3</v>
      </c>
      <c r="K42" s="10">
        <v>11</v>
      </c>
      <c r="L42" s="10">
        <v>0</v>
      </c>
      <c r="M42" s="13" t="e">
        <f>INDEX(adp!A$1:H$300,MATCH(A42,adp!B$1:B$300,0),6)</f>
        <v>#N/A</v>
      </c>
      <c r="N42" s="13" t="e">
        <f>INDEX(adp!A$1:H$300,MATCH(A42,adp!B$1:B$300,0),8)</f>
        <v>#N/A</v>
      </c>
      <c r="O42" s="13">
        <f>INDEX(sos!A$1:E$300,MATCH(B42,sos!A$1:A$300,0),2)</f>
        <v>10</v>
      </c>
      <c r="P42" s="14">
        <f>SUM(G42/'League Settings'!$C$5*'League Settings'!$A$5+H42/'League Settings'!$C$6*'League Settings'!$A$6+I42/'League Settings'!$C$7*'League Settings'!$A$7+K42/'League Settings'!$C$11*'League Settings'!$A$11+L42/'League Settings'!$C$12*'League Settings'!$A$12)</f>
        <v>25.700000000000003</v>
      </c>
    </row>
    <row r="43" spans="1:16" ht="15">
      <c r="A43" s="9" t="s">
        <v>99</v>
      </c>
      <c r="B43" s="10" t="s">
        <v>79</v>
      </c>
      <c r="C43" s="10">
        <v>11</v>
      </c>
      <c r="D43" s="11" t="s">
        <v>27</v>
      </c>
      <c r="E43" s="10">
        <v>36</v>
      </c>
      <c r="F43" s="10">
        <v>61</v>
      </c>
      <c r="G43" s="10">
        <v>416</v>
      </c>
      <c r="H43" s="10">
        <v>2</v>
      </c>
      <c r="I43" s="10">
        <v>1</v>
      </c>
      <c r="J43" s="10">
        <v>5</v>
      </c>
      <c r="K43" s="10">
        <v>23</v>
      </c>
      <c r="L43" s="10">
        <v>0</v>
      </c>
      <c r="M43" s="13" t="e">
        <f>INDEX(adp!A$1:H$300,MATCH(A43,adp!B$1:B$300,0),6)</f>
        <v>#N/A</v>
      </c>
      <c r="N43" s="13" t="e">
        <f>INDEX(adp!A$1:H$300,MATCH(A43,adp!B$1:B$300,0),8)</f>
        <v>#N/A</v>
      </c>
      <c r="O43" s="13">
        <f>INDEX(sos!A$1:E$300,MATCH(B43,sos!A$1:A$300,0),2)</f>
        <v>7</v>
      </c>
      <c r="P43" s="14">
        <f>SUM(G43/'League Settings'!$C$5*'League Settings'!$A$5+H43/'League Settings'!$C$6*'League Settings'!$A$6+I43/'League Settings'!$C$7*'League Settings'!$A$7+K43/'League Settings'!$C$11*'League Settings'!$A$11+L43/'League Settings'!$C$12*'League Settings'!$A$12)</f>
        <v>24.94</v>
      </c>
    </row>
    <row r="44" spans="1:16" ht="15">
      <c r="A44" s="9" t="s">
        <v>100</v>
      </c>
      <c r="B44" s="10" t="s">
        <v>26</v>
      </c>
      <c r="C44" s="10">
        <v>10</v>
      </c>
      <c r="D44" s="11" t="s">
        <v>27</v>
      </c>
      <c r="E44" s="10">
        <v>28</v>
      </c>
      <c r="F44" s="10">
        <v>43</v>
      </c>
      <c r="G44" s="10">
        <v>345</v>
      </c>
      <c r="H44" s="10">
        <v>2</v>
      </c>
      <c r="I44" s="10">
        <v>1</v>
      </c>
      <c r="J44" s="10">
        <v>1</v>
      </c>
      <c r="K44" s="10">
        <v>5</v>
      </c>
      <c r="L44" s="10">
        <v>0</v>
      </c>
      <c r="M44" s="13" t="e">
        <f>INDEX(adp!A$1:H$300,MATCH(A44,adp!B$1:B$300,0),6)</f>
        <v>#N/A</v>
      </c>
      <c r="N44" s="13" t="e">
        <f>INDEX(adp!A$1:H$300,MATCH(A44,adp!B$1:B$300,0),8)</f>
        <v>#N/A</v>
      </c>
      <c r="O44" s="13">
        <f>INDEX(sos!A$1:E$300,MATCH(B44,sos!A$1:A$300,0),2)</f>
        <v>11</v>
      </c>
      <c r="P44" s="14">
        <f>SUM(G44/'League Settings'!$C$5*'League Settings'!$A$5+H44/'League Settings'!$C$6*'League Settings'!$A$6+I44/'League Settings'!$C$7*'League Settings'!$A$7+K44/'League Settings'!$C$11*'League Settings'!$A$11+L44/'League Settings'!$C$12*'League Settings'!$A$12)</f>
        <v>20.3</v>
      </c>
    </row>
    <row r="45" spans="1:16" ht="15">
      <c r="A45" s="9" t="s">
        <v>101</v>
      </c>
      <c r="B45" s="10" t="s">
        <v>49</v>
      </c>
      <c r="C45" s="10">
        <v>4</v>
      </c>
      <c r="D45" s="11" t="s">
        <v>27</v>
      </c>
      <c r="E45" s="10">
        <v>26</v>
      </c>
      <c r="F45" s="10">
        <v>44</v>
      </c>
      <c r="G45" s="10">
        <v>297</v>
      </c>
      <c r="H45" s="10">
        <v>2</v>
      </c>
      <c r="I45" s="10">
        <v>1</v>
      </c>
      <c r="J45" s="10">
        <v>3</v>
      </c>
      <c r="K45" s="10">
        <v>6</v>
      </c>
      <c r="L45" s="10">
        <v>0</v>
      </c>
      <c r="M45" s="13" t="e">
        <f>INDEX(adp!A$1:H$300,MATCH(A45,adp!B$1:B$300,0),6)</f>
        <v>#N/A</v>
      </c>
      <c r="N45" s="13" t="e">
        <f>INDEX(adp!A$1:H$300,MATCH(A45,adp!B$1:B$300,0),8)</f>
        <v>#N/A</v>
      </c>
      <c r="O45" s="13">
        <f>INDEX(sos!A$1:E$300,MATCH(B45,sos!A$1:A$300,0),2)</f>
        <v>31</v>
      </c>
      <c r="P45" s="14">
        <f>SUM(G45/'League Settings'!$C$5*'League Settings'!$A$5+H45/'League Settings'!$C$6*'League Settings'!$A$6+I45/'League Settings'!$C$7*'League Settings'!$A$7+K45/'League Settings'!$C$11*'League Settings'!$A$11+L45/'League Settings'!$C$12*'League Settings'!$A$12)</f>
        <v>18.480000000000004</v>
      </c>
    </row>
    <row r="46" spans="1:16" ht="15">
      <c r="A46" s="9" t="s">
        <v>102</v>
      </c>
      <c r="B46" s="10" t="s">
        <v>65</v>
      </c>
      <c r="C46" s="10">
        <v>8</v>
      </c>
      <c r="D46" s="11" t="s">
        <v>27</v>
      </c>
      <c r="E46" s="10">
        <v>28</v>
      </c>
      <c r="F46" s="10">
        <v>44</v>
      </c>
      <c r="G46" s="10">
        <v>336</v>
      </c>
      <c r="H46" s="10">
        <v>1</v>
      </c>
      <c r="I46" s="10">
        <v>1</v>
      </c>
      <c r="J46" s="10">
        <v>10</v>
      </c>
      <c r="K46" s="10">
        <v>25</v>
      </c>
      <c r="L46" s="10">
        <v>0</v>
      </c>
      <c r="M46" s="13" t="e">
        <f>INDEX(adp!A$1:H$300,MATCH(A46,adp!B$1:B$300,0),6)</f>
        <v>#N/A</v>
      </c>
      <c r="N46" s="13" t="e">
        <f>INDEX(adp!A$1:H$300,MATCH(A46,adp!B$1:B$300,0),8)</f>
        <v>#N/A</v>
      </c>
      <c r="O46" s="13">
        <f>INDEX(sos!A$1:E$300,MATCH(B46,sos!A$1:A$300,0),2)</f>
        <v>12</v>
      </c>
      <c r="P46" s="14">
        <f>SUM(G46/'League Settings'!$C$5*'League Settings'!$A$5+H46/'League Settings'!$C$6*'League Settings'!$A$6+I46/'League Settings'!$C$7*'League Settings'!$A$7+K46/'League Settings'!$C$11*'League Settings'!$A$11+L46/'League Settings'!$C$12*'League Settings'!$A$12)</f>
        <v>17.939999999999998</v>
      </c>
    </row>
    <row r="47" spans="1:16" ht="15">
      <c r="A47" s="9" t="s">
        <v>103</v>
      </c>
      <c r="B47" s="10" t="s">
        <v>87</v>
      </c>
      <c r="C47" s="10">
        <v>10</v>
      </c>
      <c r="D47" s="11" t="s">
        <v>27</v>
      </c>
      <c r="E47" s="10">
        <v>26</v>
      </c>
      <c r="F47" s="10">
        <v>45</v>
      </c>
      <c r="G47" s="10">
        <v>300</v>
      </c>
      <c r="H47" s="10">
        <v>2</v>
      </c>
      <c r="I47" s="10">
        <v>1</v>
      </c>
      <c r="J47" s="10">
        <v>0</v>
      </c>
      <c r="K47" s="10">
        <v>0</v>
      </c>
      <c r="L47" s="10">
        <v>0</v>
      </c>
      <c r="M47" s="13" t="e">
        <f>INDEX(adp!A$1:H$300,MATCH(A47,adp!B$1:B$300,0),6)</f>
        <v>#N/A</v>
      </c>
      <c r="N47" s="13" t="e">
        <f>INDEX(adp!A$1:H$300,MATCH(A47,adp!B$1:B$300,0),8)</f>
        <v>#N/A</v>
      </c>
      <c r="O47" s="13">
        <f>INDEX(sos!A$1:E$300,MATCH(B47,sos!A$1:A$300,0),2)</f>
        <v>29</v>
      </c>
      <c r="P47" s="14">
        <f>SUM(G47/'League Settings'!$C$5*'League Settings'!$A$5+H47/'League Settings'!$C$6*'League Settings'!$A$6+I47/'League Settings'!$C$7*'League Settings'!$A$7+K47/'League Settings'!$C$11*'League Settings'!$A$11+L47/'League Settings'!$C$12*'League Settings'!$A$12)</f>
        <v>18</v>
      </c>
    </row>
    <row r="48" spans="1:16" ht="15">
      <c r="A48" s="9" t="s">
        <v>104</v>
      </c>
      <c r="B48" s="10" t="s">
        <v>69</v>
      </c>
      <c r="C48" s="10">
        <v>6</v>
      </c>
      <c r="D48" s="11" t="s">
        <v>27</v>
      </c>
      <c r="E48" s="10">
        <v>37</v>
      </c>
      <c r="F48" s="10">
        <v>63</v>
      </c>
      <c r="G48" s="10">
        <v>425</v>
      </c>
      <c r="H48" s="10">
        <v>0</v>
      </c>
      <c r="I48" s="10">
        <v>0</v>
      </c>
      <c r="J48" s="10">
        <v>2</v>
      </c>
      <c r="K48" s="10">
        <v>11</v>
      </c>
      <c r="L48" s="10">
        <v>0</v>
      </c>
      <c r="M48" s="13" t="e">
        <f>INDEX(adp!A$1:H$300,MATCH(A48,adp!B$1:B$300,0),6)</f>
        <v>#N/A</v>
      </c>
      <c r="N48" s="13" t="e">
        <f>INDEX(adp!A$1:H$300,MATCH(A48,adp!B$1:B$300,0),8)</f>
        <v>#N/A</v>
      </c>
      <c r="O48" s="13">
        <f>INDEX(sos!A$1:E$300,MATCH(B48,sos!A$1:A$300,0),2)</f>
        <v>6</v>
      </c>
      <c r="P48" s="14">
        <f>SUM(G48/'League Settings'!$C$5*'League Settings'!$A$5+H48/'League Settings'!$C$6*'League Settings'!$A$6+I48/'League Settings'!$C$7*'League Settings'!$A$7+K48/'League Settings'!$C$11*'League Settings'!$A$11+L48/'League Settings'!$C$12*'League Settings'!$A$12)</f>
        <v>18.1</v>
      </c>
    </row>
    <row r="49" spans="1:16" ht="15">
      <c r="A49" s="9" t="s">
        <v>105</v>
      </c>
      <c r="B49" s="10" t="s">
        <v>51</v>
      </c>
      <c r="C49" s="10">
        <v>10</v>
      </c>
      <c r="D49" s="11" t="s">
        <v>27</v>
      </c>
      <c r="E49" s="10">
        <v>30</v>
      </c>
      <c r="F49" s="10">
        <v>53</v>
      </c>
      <c r="G49" s="10">
        <v>356</v>
      </c>
      <c r="H49" s="10">
        <v>1</v>
      </c>
      <c r="I49" s="10">
        <v>1</v>
      </c>
      <c r="J49" s="10">
        <v>0</v>
      </c>
      <c r="K49" s="10">
        <v>1</v>
      </c>
      <c r="L49" s="10">
        <v>0</v>
      </c>
      <c r="M49" s="13" t="e">
        <f>INDEX(adp!A$1:H$300,MATCH(A49,adp!B$1:B$300,0),6)</f>
        <v>#N/A</v>
      </c>
      <c r="N49" s="13" t="e">
        <f>INDEX(adp!A$1:H$300,MATCH(A49,adp!B$1:B$300,0),8)</f>
        <v>#N/A</v>
      </c>
      <c r="O49" s="13">
        <f>INDEX(sos!A$1:E$300,MATCH(B49,sos!A$1:A$300,0),2)</f>
        <v>19</v>
      </c>
      <c r="P49" s="14">
        <f>SUM(G49/'League Settings'!$C$5*'League Settings'!$A$5+H49/'League Settings'!$C$6*'League Settings'!$A$6+I49/'League Settings'!$C$7*'League Settings'!$A$7+K49/'League Settings'!$C$11*'League Settings'!$A$11+L49/'League Settings'!$C$12*'League Settings'!$A$12)</f>
        <v>16.340000000000003</v>
      </c>
    </row>
    <row r="50" spans="1:16" ht="15">
      <c r="A50" s="9" t="s">
        <v>106</v>
      </c>
      <c r="B50" s="10" t="s">
        <v>57</v>
      </c>
      <c r="C50" s="10">
        <v>5</v>
      </c>
      <c r="D50" s="11" t="s">
        <v>27</v>
      </c>
      <c r="E50" s="10">
        <v>28</v>
      </c>
      <c r="F50" s="10">
        <v>47</v>
      </c>
      <c r="G50" s="10">
        <v>315</v>
      </c>
      <c r="H50" s="10">
        <v>1</v>
      </c>
      <c r="I50" s="10">
        <v>1</v>
      </c>
      <c r="J50" s="10">
        <v>1</v>
      </c>
      <c r="K50" s="10">
        <v>2</v>
      </c>
      <c r="L50" s="10">
        <v>0</v>
      </c>
      <c r="M50" s="13" t="e">
        <f>INDEX(adp!A$1:H$300,MATCH(A50,adp!B$1:B$300,0),6)</f>
        <v>#N/A</v>
      </c>
      <c r="N50" s="13" t="e">
        <f>INDEX(adp!A$1:H$300,MATCH(A50,adp!B$1:B$300,0),8)</f>
        <v>#N/A</v>
      </c>
      <c r="O50" s="13">
        <f>INDEX(sos!A$1:E$300,MATCH(B50,sos!A$1:A$300,0),2)</f>
        <v>3</v>
      </c>
      <c r="P50" s="14">
        <f>SUM(G50/'League Settings'!$C$5*'League Settings'!$A$5+H50/'League Settings'!$C$6*'League Settings'!$A$6+I50/'League Settings'!$C$7*'League Settings'!$A$7+K50/'League Settings'!$C$11*'League Settings'!$A$11+L50/'League Settings'!$C$12*'League Settings'!$A$12)</f>
        <v>14.8</v>
      </c>
    </row>
    <row r="51" spans="1:16" ht="15">
      <c r="A51" s="9" t="s">
        <v>107</v>
      </c>
      <c r="B51" s="10" t="s">
        <v>89</v>
      </c>
      <c r="C51" s="10">
        <v>7</v>
      </c>
      <c r="D51" s="11" t="s">
        <v>27</v>
      </c>
      <c r="E51" s="10">
        <v>21</v>
      </c>
      <c r="F51" s="10">
        <v>36</v>
      </c>
      <c r="G51" s="10">
        <v>250</v>
      </c>
      <c r="H51" s="10">
        <v>1</v>
      </c>
      <c r="I51" s="10">
        <v>0</v>
      </c>
      <c r="J51" s="10">
        <v>1</v>
      </c>
      <c r="K51" s="10">
        <v>3</v>
      </c>
      <c r="L51" s="10">
        <v>0</v>
      </c>
      <c r="M51" s="13" t="e">
        <f>INDEX(adp!A$1:H$300,MATCH(A51,adp!B$1:B$300,0),6)</f>
        <v>#N/A</v>
      </c>
      <c r="N51" s="13" t="e">
        <f>INDEX(adp!A$1:H$300,MATCH(A51,adp!B$1:B$300,0),8)</f>
        <v>#N/A</v>
      </c>
      <c r="O51" s="13">
        <f>INDEX(sos!A$1:E$300,MATCH(B51,sos!A$1:A$300,0),2)</f>
        <v>24</v>
      </c>
      <c r="P51" s="14">
        <f>SUM(G51/'League Settings'!$C$5*'League Settings'!$A$5+H51/'League Settings'!$C$6*'League Settings'!$A$6+I51/'League Settings'!$C$7*'League Settings'!$A$7+K51/'League Settings'!$C$11*'League Settings'!$A$11+L51/'League Settings'!$C$12*'League Settings'!$A$12)</f>
        <v>14.3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1"/>
  <sheetViews>
    <sheetView zoomScalePageLayoutView="0" workbookViewId="0" topLeftCell="A1">
      <selection activeCell="K2" sqref="K2"/>
    </sheetView>
  </sheetViews>
  <sheetFormatPr defaultColWidth="17.140625" defaultRowHeight="12.75" customHeight="1"/>
  <cols>
    <col min="1" max="1" width="18.140625" style="15" bestFit="1" customWidth="1"/>
    <col min="2" max="2" width="5.8515625" style="13" bestFit="1" customWidth="1"/>
    <col min="3" max="3" width="4.28125" style="13" bestFit="1" customWidth="1"/>
    <col min="4" max="5" width="4.140625" style="13" bestFit="1" customWidth="1"/>
    <col min="6" max="6" width="5.7109375" style="13" bestFit="1" customWidth="1"/>
    <col min="7" max="7" width="3.28125" style="13" bestFit="1" customWidth="1"/>
    <col min="8" max="8" width="8.421875" style="13" bestFit="1" customWidth="1"/>
    <col min="9" max="9" width="10.421875" style="13" bestFit="1" customWidth="1"/>
    <col min="10" max="10" width="8.00390625" style="13" bestFit="1" customWidth="1"/>
    <col min="11" max="11" width="5.57421875" style="13" bestFit="1" customWidth="1"/>
    <col min="12" max="12" width="7.00390625" style="13" bestFit="1" customWidth="1"/>
    <col min="13" max="13" width="4.421875" style="13" bestFit="1" customWidth="1"/>
    <col min="14" max="14" width="4.140625" style="14" bestFit="1" customWidth="1"/>
    <col min="15" max="15" width="15.7109375" style="13" customWidth="1"/>
    <col min="16" max="16384" width="17.140625" style="13" customWidth="1"/>
  </cols>
  <sheetData>
    <row r="1" spans="1:14" ht="15">
      <c r="A1" s="9" t="s">
        <v>10</v>
      </c>
      <c r="B1" s="10" t="s">
        <v>11</v>
      </c>
      <c r="C1" s="10" t="s">
        <v>12</v>
      </c>
      <c r="D1" s="11" t="s">
        <v>13</v>
      </c>
      <c r="E1" s="10" t="s">
        <v>108</v>
      </c>
      <c r="F1" s="10" t="s">
        <v>16</v>
      </c>
      <c r="G1" s="10" t="s">
        <v>17</v>
      </c>
      <c r="H1" s="10" t="s">
        <v>19</v>
      </c>
      <c r="I1" s="10" t="s">
        <v>20</v>
      </c>
      <c r="J1" s="10" t="s">
        <v>109</v>
      </c>
      <c r="K1" s="11" t="s">
        <v>21</v>
      </c>
      <c r="L1" s="10" t="s">
        <v>22</v>
      </c>
      <c r="M1" s="10" t="s">
        <v>23</v>
      </c>
      <c r="N1" s="12" t="s">
        <v>24</v>
      </c>
    </row>
    <row r="2" spans="1:14" ht="15">
      <c r="A2" s="9" t="s">
        <v>110</v>
      </c>
      <c r="B2" s="10" t="s">
        <v>31</v>
      </c>
      <c r="C2" s="10">
        <v>5</v>
      </c>
      <c r="D2" s="11" t="s">
        <v>111</v>
      </c>
      <c r="E2" s="10">
        <v>90</v>
      </c>
      <c r="F2" s="10">
        <v>1429</v>
      </c>
      <c r="G2" s="10">
        <v>12</v>
      </c>
      <c r="H2" s="10">
        <v>0</v>
      </c>
      <c r="I2" s="10">
        <v>0</v>
      </c>
      <c r="J2" s="10">
        <v>0</v>
      </c>
      <c r="K2" s="13">
        <f>INDEX(adp!A$1:H$300,MATCH(A2,adp!B$1:B$300,0),6)</f>
        <v>26</v>
      </c>
      <c r="L2" s="13">
        <f>INDEX(adp!A$1:H$300,MATCH(A2,adp!B$1:B$300,0),8)</f>
        <v>4.89</v>
      </c>
      <c r="M2" s="13">
        <f>INDEX(sos!A$1:E$300,MATCH(B2,sos!A$1:A$300,0),4)</f>
        <v>26</v>
      </c>
      <c r="N2" s="14">
        <f>SUM(E2/'League Settings'!$C$16*'League Settings'!$A$16+F2/'League Settings'!$C$17*'League Settings'!$A$17+G2/'League Settings'!$C$18*'League Settings'!$A$18+I2/'League Settings'!$C$11*'League Settings'!$A$11+J2/'League Settings'!$C$12*'League Settings'!$A$12)</f>
        <v>304.9</v>
      </c>
    </row>
    <row r="3" spans="1:14" ht="15">
      <c r="A3" s="9" t="s">
        <v>112</v>
      </c>
      <c r="B3" s="10" t="s">
        <v>39</v>
      </c>
      <c r="C3" s="10">
        <v>7</v>
      </c>
      <c r="D3" s="11" t="s">
        <v>111</v>
      </c>
      <c r="E3" s="10">
        <v>102</v>
      </c>
      <c r="F3" s="10">
        <v>1383</v>
      </c>
      <c r="G3" s="10">
        <v>9</v>
      </c>
      <c r="H3" s="10">
        <v>0</v>
      </c>
      <c r="I3" s="10">
        <v>0</v>
      </c>
      <c r="J3" s="10">
        <v>0</v>
      </c>
      <c r="K3" s="13">
        <f>INDEX(adp!A$1:H$300,MATCH(A3,adp!B$1:B$300,0),6)</f>
        <v>30</v>
      </c>
      <c r="L3" s="13">
        <f>INDEX(adp!A$1:H$300,MATCH(A3,adp!B$1:B$300,0),8)</f>
        <v>27.55</v>
      </c>
      <c r="M3" s="13">
        <f>INDEX(sos!A$1:E$300,MATCH(B3,sos!A$1:A$300,0),4)</f>
        <v>28</v>
      </c>
      <c r="N3" s="14">
        <f>SUM(E3/'League Settings'!$C$16*'League Settings'!$A$16+F3/'League Settings'!$C$17*'League Settings'!$A$17+G3/'League Settings'!$C$18*'League Settings'!$A$18+I3/'League Settings'!$C$11*'League Settings'!$A$11+J3/'League Settings'!$C$12*'League Settings'!$A$12)</f>
        <v>294.3</v>
      </c>
    </row>
    <row r="4" spans="1:14" ht="15">
      <c r="A4" s="9" t="s">
        <v>113</v>
      </c>
      <c r="B4" s="10" t="s">
        <v>41</v>
      </c>
      <c r="C4" s="10">
        <v>11</v>
      </c>
      <c r="D4" s="11" t="s">
        <v>111</v>
      </c>
      <c r="E4" s="10">
        <v>84</v>
      </c>
      <c r="F4" s="10">
        <v>1299</v>
      </c>
      <c r="G4" s="10">
        <v>10</v>
      </c>
      <c r="H4" s="10">
        <v>0</v>
      </c>
      <c r="I4" s="10">
        <v>0</v>
      </c>
      <c r="J4" s="10">
        <v>0</v>
      </c>
      <c r="K4" s="13">
        <f>INDEX(adp!A$1:H$300,MATCH(A4,adp!B$1:B$300,0),6)</f>
        <v>25</v>
      </c>
      <c r="L4" s="13">
        <f>INDEX(adp!A$1:H$300,MATCH(A4,adp!B$1:B$300,0),8)</f>
        <v>29.84</v>
      </c>
      <c r="M4" s="13">
        <f>INDEX(sos!A$1:E$300,MATCH(B4,sos!A$1:A$300,0),4)</f>
        <v>9</v>
      </c>
      <c r="N4" s="14">
        <f>SUM(E4/'League Settings'!$C$16*'League Settings'!$A$16+F4/'League Settings'!$C$17*'League Settings'!$A$17+G4/'League Settings'!$C$18*'League Settings'!$A$18+I4/'League Settings'!$C$11*'League Settings'!$A$11+J4/'League Settings'!$C$12*'League Settings'!$A$12)</f>
        <v>273.9</v>
      </c>
    </row>
    <row r="5" spans="1:14" ht="15">
      <c r="A5" s="9" t="s">
        <v>114</v>
      </c>
      <c r="B5" s="10" t="s">
        <v>49</v>
      </c>
      <c r="C5" s="10">
        <v>4</v>
      </c>
      <c r="D5" s="11" t="s">
        <v>111</v>
      </c>
      <c r="E5" s="10">
        <v>72</v>
      </c>
      <c r="F5" s="10">
        <v>1234</v>
      </c>
      <c r="G5" s="10">
        <v>9</v>
      </c>
      <c r="H5" s="10">
        <v>7</v>
      </c>
      <c r="I5" s="10">
        <v>67</v>
      </c>
      <c r="J5" s="10">
        <v>0</v>
      </c>
      <c r="K5" s="13">
        <f>INDEX(adp!A$1:H$300,MATCH(A5,adp!B$1:B$300,0),6)</f>
        <v>26</v>
      </c>
      <c r="L5" s="13">
        <f>INDEX(adp!A$1:H$300,MATCH(A5,adp!B$1:B$300,0),8)</f>
        <v>36.8</v>
      </c>
      <c r="M5" s="13">
        <f>INDEX(sos!A$1:E$300,MATCH(B5,sos!A$1:A$300,0),4)</f>
        <v>2</v>
      </c>
      <c r="N5" s="14">
        <f>SUM(E5/'League Settings'!$C$16*'League Settings'!$A$16+F5/'League Settings'!$C$17*'League Settings'!$A$17+G5/'League Settings'!$C$18*'League Settings'!$A$18+I5/'League Settings'!$C$11*'League Settings'!$A$11+J5/'League Settings'!$C$12*'League Settings'!$A$12)</f>
        <v>256.1</v>
      </c>
    </row>
    <row r="6" spans="1:14" ht="15">
      <c r="A6" s="9" t="s">
        <v>115</v>
      </c>
      <c r="B6" s="10" t="s">
        <v>67</v>
      </c>
      <c r="C6" s="10">
        <v>11</v>
      </c>
      <c r="D6" s="11" t="s">
        <v>111</v>
      </c>
      <c r="E6" s="10">
        <v>88</v>
      </c>
      <c r="F6" s="10">
        <v>1068</v>
      </c>
      <c r="G6" s="10">
        <v>7</v>
      </c>
      <c r="H6" s="10">
        <v>40</v>
      </c>
      <c r="I6" s="10">
        <v>282</v>
      </c>
      <c r="J6" s="10">
        <v>1</v>
      </c>
      <c r="K6" s="13">
        <f>INDEX(adp!A$1:H$300,MATCH(A6,adp!B$1:B$300,0),6)</f>
        <v>24</v>
      </c>
      <c r="L6" s="13">
        <f>INDEX(adp!A$1:H$300,MATCH(A6,adp!B$1:B$300,0),8)</f>
        <v>40.36</v>
      </c>
      <c r="M6" s="13">
        <f>INDEX(sos!A$1:E$300,MATCH(B6,sos!A$1:A$300,0),4)</f>
        <v>30</v>
      </c>
      <c r="N6" s="14">
        <f>SUM(E6/'League Settings'!$C$16*'League Settings'!$A$16+F6/'League Settings'!$C$17*'League Settings'!$A$17+G6/'League Settings'!$C$18*'League Settings'!$A$18+I6/'League Settings'!$C$11*'League Settings'!$A$11+J6/'League Settings'!$C$12*'League Settings'!$A$12)</f>
        <v>271</v>
      </c>
    </row>
    <row r="7" spans="1:14" ht="15">
      <c r="A7" s="9" t="s">
        <v>116</v>
      </c>
      <c r="B7" s="10" t="s">
        <v>33</v>
      </c>
      <c r="C7" s="10">
        <v>6</v>
      </c>
      <c r="D7" s="11" t="s">
        <v>111</v>
      </c>
      <c r="E7" s="10">
        <v>94</v>
      </c>
      <c r="F7" s="10">
        <v>1265</v>
      </c>
      <c r="G7" s="10">
        <v>9</v>
      </c>
      <c r="H7" s="10">
        <v>0</v>
      </c>
      <c r="I7" s="10">
        <v>0</v>
      </c>
      <c r="J7" s="10">
        <v>0</v>
      </c>
      <c r="K7" s="13">
        <f>INDEX(adp!A$1:H$300,MATCH(A7,adp!B$1:B$300,0),6)</f>
        <v>29</v>
      </c>
      <c r="L7" s="13">
        <f>INDEX(adp!A$1:H$300,MATCH(A7,adp!B$1:B$300,0),8)</f>
        <v>45.47</v>
      </c>
      <c r="M7" s="13">
        <f>INDEX(sos!A$1:E$300,MATCH(B7,sos!A$1:A$300,0),4)</f>
        <v>19</v>
      </c>
      <c r="N7" s="14">
        <f>SUM(E7/'League Settings'!$C$16*'League Settings'!$A$16+F7/'League Settings'!$C$17*'League Settings'!$A$17+G7/'League Settings'!$C$18*'League Settings'!$A$18+I7/'League Settings'!$C$11*'League Settings'!$A$11+J7/'League Settings'!$C$12*'League Settings'!$A$12)</f>
        <v>274.5</v>
      </c>
    </row>
    <row r="8" spans="1:14" ht="15">
      <c r="A8" s="9" t="s">
        <v>117</v>
      </c>
      <c r="B8" s="10" t="s">
        <v>39</v>
      </c>
      <c r="C8" s="10">
        <v>7</v>
      </c>
      <c r="D8" s="11" t="s">
        <v>111</v>
      </c>
      <c r="E8" s="10">
        <v>69</v>
      </c>
      <c r="F8" s="10">
        <v>1166</v>
      </c>
      <c r="G8" s="10">
        <v>9</v>
      </c>
      <c r="H8" s="10">
        <v>9</v>
      </c>
      <c r="I8" s="10">
        <v>62</v>
      </c>
      <c r="J8" s="10">
        <v>0</v>
      </c>
      <c r="K8" s="13">
        <f>INDEX(adp!A$1:H$300,MATCH(A8,adp!B$1:B$300,0),6)</f>
        <v>23</v>
      </c>
      <c r="L8" s="13">
        <f>INDEX(adp!A$1:H$300,MATCH(A8,adp!B$1:B$300,0),8)</f>
        <v>25.33</v>
      </c>
      <c r="M8" s="13">
        <f>INDEX(sos!A$1:E$300,MATCH(B8,sos!A$1:A$300,0),4)</f>
        <v>28</v>
      </c>
      <c r="N8" s="14">
        <f>SUM(E8/'League Settings'!$C$16*'League Settings'!$A$16+F8/'League Settings'!$C$17*'League Settings'!$A$17+G8/'League Settings'!$C$18*'League Settings'!$A$18+I8/'League Settings'!$C$11*'League Settings'!$A$11+J8/'League Settings'!$C$12*'League Settings'!$A$12)</f>
        <v>245.79999999999998</v>
      </c>
    </row>
    <row r="9" spans="1:14" ht="15">
      <c r="A9" s="9" t="s">
        <v>118</v>
      </c>
      <c r="B9" s="10" t="s">
        <v>29</v>
      </c>
      <c r="C9" s="10">
        <v>9</v>
      </c>
      <c r="D9" s="11" t="s">
        <v>111</v>
      </c>
      <c r="E9" s="10">
        <v>109</v>
      </c>
      <c r="F9" s="10">
        <v>1255</v>
      </c>
      <c r="G9" s="10">
        <v>8</v>
      </c>
      <c r="H9" s="10">
        <v>0</v>
      </c>
      <c r="I9" s="10">
        <v>0</v>
      </c>
      <c r="J9" s="10">
        <v>0</v>
      </c>
      <c r="K9" s="13">
        <f>INDEX(adp!A$1:H$300,MATCH(A9,adp!B$1:B$300,0),6)</f>
        <v>31</v>
      </c>
      <c r="L9" s="13">
        <f>INDEX(adp!A$1:H$300,MATCH(A9,adp!B$1:B$300,0),8)</f>
        <v>21.98</v>
      </c>
      <c r="M9" s="13">
        <f>INDEX(sos!A$1:E$300,MATCH(B9,sos!A$1:A$300,0),4)</f>
        <v>24</v>
      </c>
      <c r="N9" s="14">
        <f>SUM(E9/'League Settings'!$C$16*'League Settings'!$A$16+F9/'League Settings'!$C$17*'League Settings'!$A$17+G9/'League Settings'!$C$18*'League Settings'!$A$18+I9/'League Settings'!$C$11*'League Settings'!$A$11+J9/'League Settings'!$C$12*'League Settings'!$A$12)</f>
        <v>282.5</v>
      </c>
    </row>
    <row r="10" spans="1:14" ht="15">
      <c r="A10" s="9" t="s">
        <v>119</v>
      </c>
      <c r="B10" s="10" t="s">
        <v>81</v>
      </c>
      <c r="C10" s="10">
        <v>10</v>
      </c>
      <c r="D10" s="11" t="s">
        <v>111</v>
      </c>
      <c r="E10" s="10">
        <v>88</v>
      </c>
      <c r="F10" s="10">
        <v>1210</v>
      </c>
      <c r="G10" s="10">
        <v>8</v>
      </c>
      <c r="H10" s="10">
        <v>1</v>
      </c>
      <c r="I10" s="10">
        <v>9</v>
      </c>
      <c r="J10" s="10">
        <v>0</v>
      </c>
      <c r="K10" s="13">
        <f>INDEX(adp!A$1:H$300,MATCH(A10,adp!B$1:B$300,0),6)</f>
        <v>28</v>
      </c>
      <c r="L10" s="13">
        <f>INDEX(adp!A$1:H$300,MATCH(A10,adp!B$1:B$300,0),8)</f>
        <v>14.48</v>
      </c>
      <c r="M10" s="13">
        <f>INDEX(sos!A$1:E$300,MATCH(B10,sos!A$1:A$300,0),4)</f>
        <v>3</v>
      </c>
      <c r="N10" s="14">
        <f>SUM(E10/'League Settings'!$C$16*'League Settings'!$A$16+F10/'League Settings'!$C$17*'League Settings'!$A$17+G10/'League Settings'!$C$18*'League Settings'!$A$18+I10/'League Settings'!$C$11*'League Settings'!$A$11+J10/'League Settings'!$C$12*'League Settings'!$A$12)</f>
        <v>257.9</v>
      </c>
    </row>
    <row r="11" spans="1:14" ht="15">
      <c r="A11" s="9" t="s">
        <v>120</v>
      </c>
      <c r="B11" s="10" t="s">
        <v>26</v>
      </c>
      <c r="C11" s="10">
        <v>10</v>
      </c>
      <c r="D11" s="11" t="s">
        <v>111</v>
      </c>
      <c r="E11" s="10">
        <v>76</v>
      </c>
      <c r="F11" s="10">
        <v>1158</v>
      </c>
      <c r="G11" s="10">
        <v>9</v>
      </c>
      <c r="H11" s="10">
        <v>0</v>
      </c>
      <c r="I11" s="10">
        <v>0</v>
      </c>
      <c r="J11" s="10">
        <v>0</v>
      </c>
      <c r="K11" s="13">
        <f>INDEX(adp!A$1:H$300,MATCH(A11,adp!B$1:B$300,0),6)</f>
        <v>28</v>
      </c>
      <c r="L11" s="13">
        <f>INDEX(adp!A$1:H$300,MATCH(A11,adp!B$1:B$300,0),8)</f>
        <v>27.57</v>
      </c>
      <c r="M11" s="13">
        <f>INDEX(sos!A$1:E$300,MATCH(B11,sos!A$1:A$300,0),4)</f>
        <v>27</v>
      </c>
      <c r="N11" s="14">
        <f>SUM(E11/'League Settings'!$C$16*'League Settings'!$A$16+F11/'League Settings'!$C$17*'League Settings'!$A$17+G11/'League Settings'!$C$18*'League Settings'!$A$18+I11/'League Settings'!$C$11*'League Settings'!$A$11+J11/'League Settings'!$C$12*'League Settings'!$A$12)</f>
        <v>245.8</v>
      </c>
    </row>
    <row r="12" spans="1:14" ht="15">
      <c r="A12" s="9" t="s">
        <v>121</v>
      </c>
      <c r="B12" s="10" t="s">
        <v>41</v>
      </c>
      <c r="C12" s="10">
        <v>11</v>
      </c>
      <c r="D12" s="11" t="s">
        <v>111</v>
      </c>
      <c r="E12" s="10">
        <v>78</v>
      </c>
      <c r="F12" s="10">
        <v>1145</v>
      </c>
      <c r="G12" s="10">
        <v>9</v>
      </c>
      <c r="H12" s="10">
        <v>0</v>
      </c>
      <c r="I12" s="10">
        <v>0</v>
      </c>
      <c r="J12" s="10">
        <v>0</v>
      </c>
      <c r="K12" s="13">
        <f>INDEX(adp!A$1:H$300,MATCH(A12,adp!B$1:B$300,0),6)</f>
        <v>24</v>
      </c>
      <c r="L12" s="13">
        <f>INDEX(adp!A$1:H$300,MATCH(A12,adp!B$1:B$300,0),8)</f>
        <v>27.34</v>
      </c>
      <c r="M12" s="13">
        <f>INDEX(sos!A$1:E$300,MATCH(B12,sos!A$1:A$300,0),4)</f>
        <v>9</v>
      </c>
      <c r="N12" s="14">
        <f>SUM(E12/'League Settings'!$C$16*'League Settings'!$A$16+F12/'League Settings'!$C$17*'League Settings'!$A$17+G12/'League Settings'!$C$18*'League Settings'!$A$18+I12/'League Settings'!$C$11*'League Settings'!$A$11+J12/'League Settings'!$C$12*'League Settings'!$A$12)</f>
        <v>246.5</v>
      </c>
    </row>
    <row r="13" spans="1:14" ht="15">
      <c r="A13" s="9" t="s">
        <v>122</v>
      </c>
      <c r="B13" s="10" t="s">
        <v>45</v>
      </c>
      <c r="C13" s="10">
        <v>5</v>
      </c>
      <c r="D13" s="11" t="s">
        <v>111</v>
      </c>
      <c r="E13" s="10">
        <v>88</v>
      </c>
      <c r="F13" s="10">
        <v>1265</v>
      </c>
      <c r="G13" s="10">
        <v>7</v>
      </c>
      <c r="H13" s="10">
        <v>0</v>
      </c>
      <c r="I13" s="10">
        <v>0</v>
      </c>
      <c r="J13" s="10">
        <v>0</v>
      </c>
      <c r="K13" s="13">
        <f>INDEX(adp!A$1:H$300,MATCH(A13,adp!B$1:B$300,0),6)</f>
        <v>28</v>
      </c>
      <c r="L13" s="13">
        <f>INDEX(adp!A$1:H$300,MATCH(A13,adp!B$1:B$300,0),8)</f>
        <v>45.51</v>
      </c>
      <c r="M13" s="13">
        <f>INDEX(sos!A$1:E$300,MATCH(B13,sos!A$1:A$300,0),4)</f>
        <v>13</v>
      </c>
      <c r="N13" s="14">
        <f>SUM(E13/'League Settings'!$C$16*'League Settings'!$A$16+F13/'League Settings'!$C$17*'League Settings'!$A$17+G13/'League Settings'!$C$18*'League Settings'!$A$18+I13/'League Settings'!$C$11*'League Settings'!$A$11+J13/'League Settings'!$C$12*'League Settings'!$A$12)</f>
        <v>256.5</v>
      </c>
    </row>
    <row r="14" spans="1:14" ht="15">
      <c r="A14" s="9" t="s">
        <v>123</v>
      </c>
      <c r="B14" s="10" t="s">
        <v>35</v>
      </c>
      <c r="C14" s="10">
        <v>6</v>
      </c>
      <c r="D14" s="11" t="s">
        <v>111</v>
      </c>
      <c r="E14" s="10">
        <v>78</v>
      </c>
      <c r="F14" s="10">
        <v>1185</v>
      </c>
      <c r="G14" s="10">
        <v>7</v>
      </c>
      <c r="H14" s="10">
        <v>8</v>
      </c>
      <c r="I14" s="10">
        <v>67</v>
      </c>
      <c r="J14" s="10">
        <v>0</v>
      </c>
      <c r="K14" s="13">
        <f>INDEX(adp!A$1:H$300,MATCH(A14,adp!B$1:B$300,0),6)</f>
        <v>33</v>
      </c>
      <c r="L14" s="13">
        <f>INDEX(adp!A$1:H$300,MATCH(A14,adp!B$1:B$300,0),8)</f>
        <v>47.57</v>
      </c>
      <c r="M14" s="13">
        <f>INDEX(sos!A$1:E$300,MATCH(B14,sos!A$1:A$300,0),4)</f>
        <v>21</v>
      </c>
      <c r="N14" s="14">
        <f>SUM(E14/'League Settings'!$C$16*'League Settings'!$A$16+F14/'League Settings'!$C$17*'League Settings'!$A$17+G14/'League Settings'!$C$18*'League Settings'!$A$18+I14/'League Settings'!$C$11*'League Settings'!$A$11+J14/'League Settings'!$C$12*'League Settings'!$A$12)</f>
        <v>245.2</v>
      </c>
    </row>
    <row r="15" spans="1:14" ht="15">
      <c r="A15" s="9" t="s">
        <v>124</v>
      </c>
      <c r="B15" s="10" t="s">
        <v>45</v>
      </c>
      <c r="C15" s="10">
        <v>5</v>
      </c>
      <c r="D15" s="11" t="s">
        <v>111</v>
      </c>
      <c r="E15" s="10">
        <v>70</v>
      </c>
      <c r="F15" s="10">
        <v>1046</v>
      </c>
      <c r="G15" s="10">
        <v>10</v>
      </c>
      <c r="H15" s="10">
        <v>0</v>
      </c>
      <c r="I15" s="10">
        <v>0</v>
      </c>
      <c r="J15" s="10">
        <v>0</v>
      </c>
      <c r="K15" s="13">
        <f>INDEX(adp!A$1:H$300,MATCH(A15,adp!B$1:B$300,0),6)</f>
        <v>23</v>
      </c>
      <c r="L15" s="13">
        <f>INDEX(adp!A$1:H$300,MATCH(A15,adp!B$1:B$300,0),8)</f>
        <v>37.95</v>
      </c>
      <c r="M15" s="13">
        <f>INDEX(sos!A$1:E$300,MATCH(B15,sos!A$1:A$300,0),4)</f>
        <v>13</v>
      </c>
      <c r="N15" s="14">
        <f>SUM(E15/'League Settings'!$C$16*'League Settings'!$A$16+F15/'League Settings'!$C$17*'League Settings'!$A$17+G15/'League Settings'!$C$18*'League Settings'!$A$18+I15/'League Settings'!$C$11*'League Settings'!$A$11+J15/'League Settings'!$C$12*'League Settings'!$A$12)</f>
        <v>234.6</v>
      </c>
    </row>
    <row r="16" spans="1:14" ht="15">
      <c r="A16" s="9" t="s">
        <v>125</v>
      </c>
      <c r="B16" s="10" t="s">
        <v>65</v>
      </c>
      <c r="C16" s="10">
        <v>8</v>
      </c>
      <c r="D16" s="11" t="s">
        <v>111</v>
      </c>
      <c r="E16" s="10">
        <v>80</v>
      </c>
      <c r="F16" s="10">
        <v>1159</v>
      </c>
      <c r="G16" s="10">
        <v>8</v>
      </c>
      <c r="H16" s="10">
        <v>0</v>
      </c>
      <c r="I16" s="10">
        <v>0</v>
      </c>
      <c r="J16" s="10">
        <v>0</v>
      </c>
      <c r="K16" s="13">
        <f>INDEX(adp!A$1:H$300,MATCH(A16,adp!B$1:B$300,0),6)</f>
        <v>31</v>
      </c>
      <c r="L16" s="13">
        <f>INDEX(adp!A$1:H$300,MATCH(A16,adp!B$1:B$300,0),8)</f>
        <v>22.5</v>
      </c>
      <c r="M16" s="13">
        <f>INDEX(sos!A$1:E$300,MATCH(B16,sos!A$1:A$300,0),4)</f>
        <v>22</v>
      </c>
      <c r="N16" s="14">
        <f>SUM(E16/'League Settings'!$C$16*'League Settings'!$A$16+F16/'League Settings'!$C$17*'League Settings'!$A$17+G16/'League Settings'!$C$18*'League Settings'!$A$18+I16/'League Settings'!$C$11*'League Settings'!$A$11+J16/'League Settings'!$C$12*'League Settings'!$A$12)</f>
        <v>243.9</v>
      </c>
    </row>
    <row r="17" spans="1:14" ht="15">
      <c r="A17" s="9" t="s">
        <v>126</v>
      </c>
      <c r="B17" s="10" t="s">
        <v>61</v>
      </c>
      <c r="C17" s="10">
        <v>8</v>
      </c>
      <c r="D17" s="11" t="s">
        <v>111</v>
      </c>
      <c r="E17" s="10">
        <v>76</v>
      </c>
      <c r="F17" s="10">
        <v>1120</v>
      </c>
      <c r="G17" s="10">
        <v>8</v>
      </c>
      <c r="H17" s="10">
        <v>5</v>
      </c>
      <c r="I17" s="10">
        <v>38</v>
      </c>
      <c r="J17" s="10">
        <v>0</v>
      </c>
      <c r="K17" s="13">
        <f>INDEX(adp!A$1:H$300,MATCH(A17,adp!B$1:B$300,0),6)</f>
        <v>24</v>
      </c>
      <c r="L17" s="13">
        <f>INDEX(adp!A$1:H$300,MATCH(A17,adp!B$1:B$300,0),8)</f>
        <v>21.4</v>
      </c>
      <c r="M17" s="13">
        <f>INDEX(sos!A$1:E$300,MATCH(B17,sos!A$1:A$300,0),4)</f>
        <v>11</v>
      </c>
      <c r="N17" s="14">
        <f>SUM(E17/'League Settings'!$C$16*'League Settings'!$A$16+F17/'League Settings'!$C$17*'League Settings'!$A$17+G17/'League Settings'!$C$18*'League Settings'!$A$18+I17/'League Settings'!$C$11*'League Settings'!$A$11+J17/'League Settings'!$C$12*'League Settings'!$A$12)</f>
        <v>239.8</v>
      </c>
    </row>
    <row r="18" spans="1:14" ht="15">
      <c r="A18" s="9" t="s">
        <v>127</v>
      </c>
      <c r="B18" s="10" t="s">
        <v>26</v>
      </c>
      <c r="C18" s="10">
        <v>10</v>
      </c>
      <c r="D18" s="11" t="s">
        <v>111</v>
      </c>
      <c r="E18" s="10">
        <v>80</v>
      </c>
      <c r="F18" s="10">
        <v>1059</v>
      </c>
      <c r="G18" s="10">
        <v>9</v>
      </c>
      <c r="H18" s="10">
        <v>0</v>
      </c>
      <c r="I18" s="10">
        <v>0</v>
      </c>
      <c r="J18" s="10">
        <v>0</v>
      </c>
      <c r="K18" s="13">
        <f>INDEX(adp!A$1:H$300,MATCH(A18,adp!B$1:B$300,0),6)</f>
        <v>27</v>
      </c>
      <c r="L18" s="13">
        <f>INDEX(adp!A$1:H$300,MATCH(A18,adp!B$1:B$300,0),8)</f>
        <v>37.28</v>
      </c>
      <c r="M18" s="13">
        <f>INDEX(sos!A$1:E$300,MATCH(B18,sos!A$1:A$300,0),4)</f>
        <v>27</v>
      </c>
      <c r="N18" s="14">
        <f>SUM(E18/'League Settings'!$C$16*'League Settings'!$A$16+F18/'League Settings'!$C$17*'League Settings'!$A$17+G18/'League Settings'!$C$18*'League Settings'!$A$18+I18/'League Settings'!$C$11*'League Settings'!$A$11+J18/'League Settings'!$C$12*'League Settings'!$A$12)</f>
        <v>239.9</v>
      </c>
    </row>
    <row r="19" spans="1:14" ht="15">
      <c r="A19" s="9" t="s">
        <v>128</v>
      </c>
      <c r="B19" s="10" t="s">
        <v>49</v>
      </c>
      <c r="C19" s="10">
        <v>4</v>
      </c>
      <c r="D19" s="11" t="s">
        <v>111</v>
      </c>
      <c r="E19" s="10">
        <v>85</v>
      </c>
      <c r="F19" s="10">
        <v>1177</v>
      </c>
      <c r="G19" s="10">
        <v>7</v>
      </c>
      <c r="H19" s="10">
        <v>0</v>
      </c>
      <c r="I19" s="10">
        <v>0</v>
      </c>
      <c r="J19" s="10">
        <v>0</v>
      </c>
      <c r="K19" s="13">
        <f>INDEX(adp!A$1:H$300,MATCH(A19,adp!B$1:B$300,0),6)</f>
        <v>24</v>
      </c>
      <c r="L19" s="13">
        <f>INDEX(adp!A$1:H$300,MATCH(A19,adp!B$1:B$300,0),8)</f>
        <v>56.55</v>
      </c>
      <c r="M19" s="13">
        <f>INDEX(sos!A$1:E$300,MATCH(B19,sos!A$1:A$300,0),4)</f>
        <v>2</v>
      </c>
      <c r="N19" s="14">
        <f>SUM(E19/'League Settings'!$C$16*'League Settings'!$A$16+F19/'League Settings'!$C$17*'League Settings'!$A$17+G19/'League Settings'!$C$18*'League Settings'!$A$18+I19/'League Settings'!$C$11*'League Settings'!$A$11+J19/'League Settings'!$C$12*'League Settings'!$A$12)</f>
        <v>244.7</v>
      </c>
    </row>
    <row r="20" spans="1:14" ht="15">
      <c r="A20" s="9" t="s">
        <v>129</v>
      </c>
      <c r="B20" s="10" t="s">
        <v>37</v>
      </c>
      <c r="C20" s="10">
        <v>7</v>
      </c>
      <c r="D20" s="11" t="s">
        <v>111</v>
      </c>
      <c r="E20" s="10">
        <v>79</v>
      </c>
      <c r="F20" s="10">
        <v>1106</v>
      </c>
      <c r="G20" s="10">
        <v>8</v>
      </c>
      <c r="H20" s="10">
        <v>0</v>
      </c>
      <c r="I20" s="10">
        <v>0</v>
      </c>
      <c r="J20" s="10">
        <v>0</v>
      </c>
      <c r="K20" s="13">
        <f>INDEX(adp!A$1:H$300,MATCH(A20,adp!B$1:B$300,0),6)</f>
        <v>24</v>
      </c>
      <c r="L20" s="13">
        <f>INDEX(adp!A$1:H$300,MATCH(A20,adp!B$1:B$300,0),8)</f>
        <v>48.52</v>
      </c>
      <c r="M20" s="13">
        <f>INDEX(sos!A$1:E$300,MATCH(B20,sos!A$1:A$300,0),4)</f>
        <v>1</v>
      </c>
      <c r="N20" s="14">
        <f>SUM(E20/'League Settings'!$C$16*'League Settings'!$A$16+F20/'League Settings'!$C$17*'League Settings'!$A$17+G20/'League Settings'!$C$18*'League Settings'!$A$18+I20/'League Settings'!$C$11*'League Settings'!$A$11+J20/'League Settings'!$C$12*'League Settings'!$A$12)</f>
        <v>237.6</v>
      </c>
    </row>
    <row r="21" spans="1:14" ht="15">
      <c r="A21" s="9" t="s">
        <v>130</v>
      </c>
      <c r="B21" s="10" t="s">
        <v>69</v>
      </c>
      <c r="C21" s="10">
        <v>6</v>
      </c>
      <c r="D21" s="11" t="s">
        <v>111</v>
      </c>
      <c r="E21" s="10">
        <v>92</v>
      </c>
      <c r="F21" s="10">
        <v>1156</v>
      </c>
      <c r="G21" s="10">
        <v>7</v>
      </c>
      <c r="H21" s="10">
        <v>0</v>
      </c>
      <c r="I21" s="10">
        <v>0</v>
      </c>
      <c r="J21" s="10">
        <v>0</v>
      </c>
      <c r="K21" s="13">
        <f>INDEX(adp!A$1:H$300,MATCH(A21,adp!B$1:B$300,0),6)</f>
        <v>28</v>
      </c>
      <c r="L21" s="13">
        <f>INDEX(adp!A$1:H$300,MATCH(A21,adp!B$1:B$300,0),8)</f>
        <v>31.18</v>
      </c>
      <c r="M21" s="13">
        <f>INDEX(sos!A$1:E$300,MATCH(B21,sos!A$1:A$300,0),4)</f>
        <v>31</v>
      </c>
      <c r="N21" s="14">
        <f>SUM(E21/'League Settings'!$C$16*'League Settings'!$A$16+F21/'League Settings'!$C$17*'League Settings'!$A$17+G21/'League Settings'!$C$18*'League Settings'!$A$18+I21/'League Settings'!$C$11*'League Settings'!$A$11+J21/'League Settings'!$C$12*'League Settings'!$A$12)</f>
        <v>249.6</v>
      </c>
    </row>
    <row r="22" spans="1:14" ht="15">
      <c r="A22" s="9" t="s">
        <v>131</v>
      </c>
      <c r="B22" s="10" t="s">
        <v>43</v>
      </c>
      <c r="C22" s="10">
        <v>7</v>
      </c>
      <c r="D22" s="11" t="s">
        <v>111</v>
      </c>
      <c r="E22" s="10">
        <v>81</v>
      </c>
      <c r="F22" s="10">
        <v>1089</v>
      </c>
      <c r="G22" s="10">
        <v>8</v>
      </c>
      <c r="H22" s="10">
        <v>0</v>
      </c>
      <c r="I22" s="10">
        <v>0</v>
      </c>
      <c r="J22" s="10">
        <v>0</v>
      </c>
      <c r="K22" s="13">
        <f>INDEX(adp!A$1:H$300,MATCH(A22,adp!B$1:B$300,0),6)</f>
        <v>27</v>
      </c>
      <c r="L22" s="13">
        <f>INDEX(adp!A$1:H$300,MATCH(A22,adp!B$1:B$300,0),8)</f>
        <v>88.34</v>
      </c>
      <c r="M22" s="13">
        <f>INDEX(sos!A$1:E$300,MATCH(B22,sos!A$1:A$300,0),4)</f>
        <v>23</v>
      </c>
      <c r="N22" s="14">
        <f>SUM(E22/'League Settings'!$C$16*'League Settings'!$A$16+F22/'League Settings'!$C$17*'League Settings'!$A$17+G22/'League Settings'!$C$18*'League Settings'!$A$18+I22/'League Settings'!$C$11*'League Settings'!$A$11+J22/'League Settings'!$C$12*'League Settings'!$A$12)</f>
        <v>237.9</v>
      </c>
    </row>
    <row r="23" spans="1:14" ht="15">
      <c r="A23" s="9" t="s">
        <v>132</v>
      </c>
      <c r="B23" s="10" t="s">
        <v>47</v>
      </c>
      <c r="C23" s="10">
        <v>7</v>
      </c>
      <c r="D23" s="11" t="s">
        <v>111</v>
      </c>
      <c r="E23" s="10">
        <v>82</v>
      </c>
      <c r="F23" s="10">
        <v>1129</v>
      </c>
      <c r="G23" s="10">
        <v>7</v>
      </c>
      <c r="H23" s="10">
        <v>3</v>
      </c>
      <c r="I23" s="10">
        <v>13</v>
      </c>
      <c r="J23" s="10">
        <v>0</v>
      </c>
      <c r="K23" s="13">
        <f>INDEX(adp!A$1:H$300,MATCH(A23,adp!B$1:B$300,0),6)</f>
        <v>25</v>
      </c>
      <c r="L23" s="13">
        <f>INDEX(adp!A$1:H$300,MATCH(A23,adp!B$1:B$300,0),8)</f>
        <v>65.61</v>
      </c>
      <c r="M23" s="13">
        <f>INDEX(sos!A$1:E$300,MATCH(B23,sos!A$1:A$300,0),4)</f>
        <v>29</v>
      </c>
      <c r="N23" s="14">
        <f>SUM(E23/'League Settings'!$C$16*'League Settings'!$A$16+F23/'League Settings'!$C$17*'League Settings'!$A$17+G23/'League Settings'!$C$18*'League Settings'!$A$18+I23/'League Settings'!$C$11*'League Settings'!$A$11+J23/'League Settings'!$C$12*'League Settings'!$A$12)</f>
        <v>238.20000000000002</v>
      </c>
    </row>
    <row r="24" spans="1:14" ht="15">
      <c r="A24" s="9" t="s">
        <v>133</v>
      </c>
      <c r="B24" s="10" t="s">
        <v>57</v>
      </c>
      <c r="C24" s="10">
        <v>5</v>
      </c>
      <c r="D24" s="11" t="s">
        <v>111</v>
      </c>
      <c r="E24" s="10">
        <v>64</v>
      </c>
      <c r="F24" s="10">
        <v>1055</v>
      </c>
      <c r="G24" s="10">
        <v>8</v>
      </c>
      <c r="H24" s="10">
        <v>3</v>
      </c>
      <c r="I24" s="10">
        <v>26</v>
      </c>
      <c r="J24" s="10">
        <v>0</v>
      </c>
      <c r="K24" s="13">
        <f>INDEX(adp!A$1:H$300,MATCH(A24,adp!B$1:B$300,0),6)</f>
        <v>29</v>
      </c>
      <c r="L24" s="13">
        <f>INDEX(adp!A$1:H$300,MATCH(A24,adp!B$1:B$300,0),8)</f>
        <v>53.15</v>
      </c>
      <c r="M24" s="13">
        <f>INDEX(sos!A$1:E$300,MATCH(B24,sos!A$1:A$300,0),4)</f>
        <v>18</v>
      </c>
      <c r="N24" s="14">
        <f>SUM(E24/'League Settings'!$C$16*'League Settings'!$A$16+F24/'League Settings'!$C$17*'League Settings'!$A$17+G24/'League Settings'!$C$18*'League Settings'!$A$18+I24/'League Settings'!$C$11*'League Settings'!$A$11+J24/'League Settings'!$C$12*'League Settings'!$A$12)</f>
        <v>220.1</v>
      </c>
    </row>
    <row r="25" spans="1:14" ht="15">
      <c r="A25" s="9" t="s">
        <v>134</v>
      </c>
      <c r="B25" s="10" t="s">
        <v>53</v>
      </c>
      <c r="C25" s="10">
        <v>8</v>
      </c>
      <c r="D25" s="11" t="s">
        <v>111</v>
      </c>
      <c r="E25" s="10">
        <v>80</v>
      </c>
      <c r="F25" s="10">
        <v>1068</v>
      </c>
      <c r="G25" s="10">
        <v>8</v>
      </c>
      <c r="H25" s="10">
        <v>0</v>
      </c>
      <c r="I25" s="10">
        <v>0</v>
      </c>
      <c r="J25" s="10">
        <v>0</v>
      </c>
      <c r="K25" s="13">
        <f>INDEX(adp!A$1:H$300,MATCH(A25,adp!B$1:B$300,0),6)</f>
        <v>26</v>
      </c>
      <c r="L25" s="13">
        <f>INDEX(adp!A$1:H$300,MATCH(A25,adp!B$1:B$300,0),8)</f>
        <v>55.91</v>
      </c>
      <c r="M25" s="13">
        <f>INDEX(sos!A$1:E$300,MATCH(B25,sos!A$1:A$300,0),4)</f>
        <v>15</v>
      </c>
      <c r="N25" s="14">
        <f>SUM(E25/'League Settings'!$C$16*'League Settings'!$A$16+F25/'League Settings'!$C$17*'League Settings'!$A$17+G25/'League Settings'!$C$18*'League Settings'!$A$18+I25/'League Settings'!$C$11*'League Settings'!$A$11+J25/'League Settings'!$C$12*'League Settings'!$A$12)</f>
        <v>234.8</v>
      </c>
    </row>
    <row r="26" spans="1:14" ht="15">
      <c r="A26" s="9" t="s">
        <v>135</v>
      </c>
      <c r="B26" s="10" t="s">
        <v>73</v>
      </c>
      <c r="C26" s="10">
        <v>9</v>
      </c>
      <c r="D26" s="11" t="s">
        <v>111</v>
      </c>
      <c r="E26" s="10">
        <v>73</v>
      </c>
      <c r="F26" s="10">
        <v>1089</v>
      </c>
      <c r="G26" s="10">
        <v>7</v>
      </c>
      <c r="H26" s="10">
        <v>3</v>
      </c>
      <c r="I26" s="10">
        <v>25</v>
      </c>
      <c r="J26" s="10">
        <v>0</v>
      </c>
      <c r="K26" s="13">
        <f>INDEX(adp!A$1:H$300,MATCH(A26,adp!B$1:B$300,0),6)</f>
        <v>28</v>
      </c>
      <c r="L26" s="13">
        <f>INDEX(adp!A$1:H$300,MATCH(A26,adp!B$1:B$300,0),8)</f>
        <v>106.12</v>
      </c>
      <c r="M26" s="13">
        <f>INDEX(sos!A$1:E$300,MATCH(B26,sos!A$1:A$300,0),4)</f>
        <v>16</v>
      </c>
      <c r="N26" s="14">
        <f>SUM(E26/'League Settings'!$C$16*'League Settings'!$A$16+F26/'League Settings'!$C$17*'League Settings'!$A$17+G26/'League Settings'!$C$18*'League Settings'!$A$18+I26/'League Settings'!$C$11*'League Settings'!$A$11+J26/'League Settings'!$C$12*'League Settings'!$A$12)</f>
        <v>226.4</v>
      </c>
    </row>
    <row r="27" spans="1:14" ht="15">
      <c r="A27" s="9" t="s">
        <v>136</v>
      </c>
      <c r="B27" s="10" t="s">
        <v>77</v>
      </c>
      <c r="C27" s="10">
        <v>7</v>
      </c>
      <c r="D27" s="11" t="s">
        <v>111</v>
      </c>
      <c r="E27" s="10">
        <v>74</v>
      </c>
      <c r="F27" s="10">
        <v>1044</v>
      </c>
      <c r="G27" s="10">
        <v>8</v>
      </c>
      <c r="H27" s="10">
        <v>0</v>
      </c>
      <c r="I27" s="10">
        <v>0</v>
      </c>
      <c r="J27" s="10">
        <v>0</v>
      </c>
      <c r="K27" s="13">
        <f>INDEX(adp!A$1:H$300,MATCH(A27,adp!B$1:B$300,0),6)</f>
        <v>27</v>
      </c>
      <c r="L27" s="13">
        <f>INDEX(adp!A$1:H$300,MATCH(A27,adp!B$1:B$300,0),8)</f>
        <v>53.02</v>
      </c>
      <c r="M27" s="13">
        <f>INDEX(sos!A$1:E$300,MATCH(B27,sos!A$1:A$300,0),4)</f>
        <v>32</v>
      </c>
      <c r="N27" s="14">
        <f>SUM(E27/'League Settings'!$C$16*'League Settings'!$A$16+F27/'League Settings'!$C$17*'League Settings'!$A$17+G27/'League Settings'!$C$18*'League Settings'!$A$18+I27/'League Settings'!$C$11*'League Settings'!$A$11+J27/'League Settings'!$C$12*'League Settings'!$A$12)</f>
        <v>226.4</v>
      </c>
    </row>
    <row r="28" spans="1:14" ht="15">
      <c r="A28" s="9" t="s">
        <v>137</v>
      </c>
      <c r="B28" s="10" t="s">
        <v>55</v>
      </c>
      <c r="C28" s="10">
        <v>8</v>
      </c>
      <c r="D28" s="11" t="s">
        <v>111</v>
      </c>
      <c r="E28" s="10">
        <v>62</v>
      </c>
      <c r="F28" s="10">
        <v>987</v>
      </c>
      <c r="G28" s="10">
        <v>8</v>
      </c>
      <c r="H28" s="10">
        <v>5</v>
      </c>
      <c r="I28" s="10">
        <v>43</v>
      </c>
      <c r="J28" s="10">
        <v>0</v>
      </c>
      <c r="K28" s="13">
        <f>INDEX(adp!A$1:H$300,MATCH(A28,adp!B$1:B$300,0),6)</f>
        <v>23</v>
      </c>
      <c r="L28" s="13">
        <f>INDEX(adp!A$1:H$300,MATCH(A28,adp!B$1:B$300,0),8)</f>
        <v>72.32</v>
      </c>
      <c r="M28" s="13">
        <f>INDEX(sos!A$1:E$300,MATCH(B28,sos!A$1:A$300,0),4)</f>
        <v>12</v>
      </c>
      <c r="N28" s="14">
        <f>SUM(E28/'League Settings'!$C$16*'League Settings'!$A$16+F28/'League Settings'!$C$17*'League Settings'!$A$17+G28/'League Settings'!$C$18*'League Settings'!$A$18+I28/'League Settings'!$C$11*'League Settings'!$A$11+J28/'League Settings'!$C$12*'League Settings'!$A$12)</f>
        <v>213</v>
      </c>
    </row>
    <row r="29" spans="1:14" ht="30">
      <c r="A29" s="9" t="s">
        <v>138</v>
      </c>
      <c r="B29" s="10" t="s">
        <v>59</v>
      </c>
      <c r="C29" s="10">
        <v>5</v>
      </c>
      <c r="D29" s="11" t="s">
        <v>111</v>
      </c>
      <c r="E29" s="10">
        <v>73</v>
      </c>
      <c r="F29" s="10">
        <v>1052</v>
      </c>
      <c r="G29" s="10">
        <v>6</v>
      </c>
      <c r="H29" s="10">
        <v>0</v>
      </c>
      <c r="I29" s="10">
        <v>0</v>
      </c>
      <c r="J29" s="10">
        <v>0</v>
      </c>
      <c r="K29" s="13">
        <f>INDEX(adp!A$1:H$300,MATCH(A29,adp!B$1:B$300,0),6)</f>
        <v>25</v>
      </c>
      <c r="L29" s="13">
        <f>INDEX(adp!A$1:H$300,MATCH(A29,adp!B$1:B$300,0),8)</f>
        <v>107.82</v>
      </c>
      <c r="M29" s="13">
        <f>INDEX(sos!A$1:E$300,MATCH(B29,sos!A$1:A$300,0),4)</f>
        <v>25</v>
      </c>
      <c r="N29" s="14">
        <f>SUM(E29/'League Settings'!$C$16*'League Settings'!$A$16+F29/'League Settings'!$C$17*'League Settings'!$A$17+G29/'League Settings'!$C$18*'League Settings'!$A$18+I29/'League Settings'!$C$11*'League Settings'!$A$11+J29/'League Settings'!$C$12*'League Settings'!$A$12)</f>
        <v>214.2</v>
      </c>
    </row>
    <row r="30" spans="1:14" ht="15">
      <c r="A30" s="9" t="s">
        <v>139</v>
      </c>
      <c r="B30" s="10" t="s">
        <v>47</v>
      </c>
      <c r="C30" s="10">
        <v>7</v>
      </c>
      <c r="D30" s="11" t="s">
        <v>111</v>
      </c>
      <c r="E30" s="10">
        <v>61</v>
      </c>
      <c r="F30" s="10">
        <v>929</v>
      </c>
      <c r="G30" s="10">
        <v>8</v>
      </c>
      <c r="H30" s="10">
        <v>0</v>
      </c>
      <c r="I30" s="10">
        <v>0</v>
      </c>
      <c r="J30" s="10">
        <v>0</v>
      </c>
      <c r="K30" s="13">
        <f>INDEX(adp!A$1:H$300,MATCH(A30,adp!B$1:B$300,0),6)</f>
        <v>24</v>
      </c>
      <c r="L30" s="13">
        <f>INDEX(adp!A$1:H$300,MATCH(A30,adp!B$1:B$300,0),8)</f>
        <v>43.13</v>
      </c>
      <c r="M30" s="13">
        <f>INDEX(sos!A$1:E$300,MATCH(B30,sos!A$1:A$300,0),4)</f>
        <v>29</v>
      </c>
      <c r="N30" s="14">
        <f>SUM(E30/'League Settings'!$C$16*'League Settings'!$A$16+F30/'League Settings'!$C$17*'League Settings'!$A$17+G30/'League Settings'!$C$18*'League Settings'!$A$18+I30/'League Settings'!$C$11*'League Settings'!$A$11+J30/'League Settings'!$C$12*'League Settings'!$A$12)</f>
        <v>201.9</v>
      </c>
    </row>
    <row r="31" spans="1:14" ht="15">
      <c r="A31" s="9" t="s">
        <v>140</v>
      </c>
      <c r="B31" s="10" t="s">
        <v>75</v>
      </c>
      <c r="C31" s="10">
        <v>4</v>
      </c>
      <c r="D31" s="11" t="s">
        <v>111</v>
      </c>
      <c r="E31" s="10">
        <v>77</v>
      </c>
      <c r="F31" s="10">
        <v>989</v>
      </c>
      <c r="G31" s="10">
        <v>6</v>
      </c>
      <c r="H31" s="10">
        <v>0</v>
      </c>
      <c r="I31" s="10">
        <v>0</v>
      </c>
      <c r="J31" s="10">
        <v>0</v>
      </c>
      <c r="K31" s="13">
        <f>INDEX(adp!A$1:H$300,MATCH(A31,adp!B$1:B$300,0),6)</f>
        <v>33</v>
      </c>
      <c r="L31" s="13">
        <f>INDEX(adp!A$1:H$300,MATCH(A31,adp!B$1:B$300,0),8)</f>
        <v>84.36</v>
      </c>
      <c r="M31" s="13">
        <f>INDEX(sos!A$1:E$300,MATCH(B31,sos!A$1:A$300,0),4)</f>
        <v>7</v>
      </c>
      <c r="N31" s="14">
        <f>SUM(E31/'League Settings'!$C$16*'League Settings'!$A$16+F31/'League Settings'!$C$17*'League Settings'!$A$17+G31/'League Settings'!$C$18*'League Settings'!$A$18+I31/'League Settings'!$C$11*'League Settings'!$A$11+J31/'League Settings'!$C$12*'League Settings'!$A$12)</f>
        <v>211.9</v>
      </c>
    </row>
    <row r="32" spans="1:14" ht="15">
      <c r="A32" s="9" t="s">
        <v>141</v>
      </c>
      <c r="B32" s="10" t="s">
        <v>37</v>
      </c>
      <c r="C32" s="10">
        <v>7</v>
      </c>
      <c r="D32" s="11" t="s">
        <v>111</v>
      </c>
      <c r="E32" s="10">
        <v>50</v>
      </c>
      <c r="F32" s="10">
        <v>916</v>
      </c>
      <c r="G32" s="10">
        <v>7</v>
      </c>
      <c r="H32" s="10">
        <v>0</v>
      </c>
      <c r="I32" s="10">
        <v>0</v>
      </c>
      <c r="J32" s="10">
        <v>0</v>
      </c>
      <c r="K32" s="13">
        <f>INDEX(adp!A$1:H$300,MATCH(A32,adp!B$1:B$300,0),6)</f>
        <v>25</v>
      </c>
      <c r="L32" s="13">
        <f>INDEX(adp!A$1:H$300,MATCH(A32,adp!B$1:B$300,0),8)</f>
        <v>61.15</v>
      </c>
      <c r="M32" s="13">
        <f>INDEX(sos!A$1:E$300,MATCH(B32,sos!A$1:A$300,0),4)</f>
        <v>1</v>
      </c>
      <c r="N32" s="14">
        <f>SUM(E32/'League Settings'!$C$16*'League Settings'!$A$16+F32/'League Settings'!$C$17*'League Settings'!$A$17+G32/'League Settings'!$C$18*'League Settings'!$A$18+I32/'League Settings'!$C$11*'League Settings'!$A$11+J32/'League Settings'!$C$12*'League Settings'!$A$12)</f>
        <v>183.6</v>
      </c>
    </row>
    <row r="33" spans="1:14" ht="15">
      <c r="A33" s="9" t="s">
        <v>142</v>
      </c>
      <c r="B33" s="10" t="s">
        <v>59</v>
      </c>
      <c r="C33" s="10">
        <v>5</v>
      </c>
      <c r="D33" s="11" t="s">
        <v>111</v>
      </c>
      <c r="E33" s="10">
        <v>57</v>
      </c>
      <c r="F33" s="10">
        <v>859</v>
      </c>
      <c r="G33" s="10">
        <v>6</v>
      </c>
      <c r="H33" s="10">
        <v>8</v>
      </c>
      <c r="I33" s="10">
        <v>75</v>
      </c>
      <c r="J33" s="10">
        <v>0</v>
      </c>
      <c r="K33" s="13">
        <f>INDEX(adp!A$1:H$300,MATCH(A33,adp!B$1:B$300,0),6)</f>
        <v>23</v>
      </c>
      <c r="L33" s="13">
        <f>INDEX(adp!A$1:H$300,MATCH(A33,adp!B$1:B$300,0),8)</f>
        <v>82.21</v>
      </c>
      <c r="M33" s="13">
        <f>INDEX(sos!A$1:E$300,MATCH(B33,sos!A$1:A$300,0),4)</f>
        <v>25</v>
      </c>
      <c r="N33" s="14">
        <f>SUM(E33/'League Settings'!$C$16*'League Settings'!$A$16+F33/'League Settings'!$C$17*'League Settings'!$A$17+G33/'League Settings'!$C$18*'League Settings'!$A$18+I33/'League Settings'!$C$11*'League Settings'!$A$11+J33/'League Settings'!$C$12*'League Settings'!$A$12)</f>
        <v>186.4</v>
      </c>
    </row>
    <row r="34" spans="1:14" ht="15">
      <c r="A34" s="9" t="s">
        <v>143</v>
      </c>
      <c r="B34" s="10" t="s">
        <v>51</v>
      </c>
      <c r="C34" s="10">
        <v>10</v>
      </c>
      <c r="D34" s="11" t="s">
        <v>111</v>
      </c>
      <c r="E34" s="10">
        <v>60</v>
      </c>
      <c r="F34" s="10">
        <v>878</v>
      </c>
      <c r="G34" s="10">
        <v>6</v>
      </c>
      <c r="H34" s="10">
        <v>0</v>
      </c>
      <c r="I34" s="10">
        <v>0</v>
      </c>
      <c r="J34" s="10">
        <v>0</v>
      </c>
      <c r="K34" s="13">
        <f>INDEX(adp!A$1:H$300,MATCH(A34,adp!B$1:B$300,0),6)</f>
        <v>26</v>
      </c>
      <c r="L34" s="13">
        <f>INDEX(adp!A$1:H$300,MATCH(A34,adp!B$1:B$300,0),8)</f>
        <v>83.77</v>
      </c>
      <c r="M34" s="13">
        <f>INDEX(sos!A$1:E$300,MATCH(B34,sos!A$1:A$300,0),4)</f>
        <v>8</v>
      </c>
      <c r="N34" s="14">
        <f>SUM(E34/'League Settings'!$C$16*'League Settings'!$A$16+F34/'League Settings'!$C$17*'League Settings'!$A$17+G34/'League Settings'!$C$18*'League Settings'!$A$18+I34/'League Settings'!$C$11*'League Settings'!$A$11+J34/'League Settings'!$C$12*'League Settings'!$A$12)</f>
        <v>183.8</v>
      </c>
    </row>
    <row r="35" spans="1:14" ht="15">
      <c r="A35" s="9" t="s">
        <v>144</v>
      </c>
      <c r="B35" s="10" t="s">
        <v>63</v>
      </c>
      <c r="C35" s="10">
        <v>9</v>
      </c>
      <c r="D35" s="11" t="s">
        <v>111</v>
      </c>
      <c r="E35" s="10">
        <v>71</v>
      </c>
      <c r="F35" s="10">
        <v>915</v>
      </c>
      <c r="G35" s="10">
        <v>5</v>
      </c>
      <c r="H35" s="10">
        <v>0</v>
      </c>
      <c r="I35" s="10">
        <v>0</v>
      </c>
      <c r="J35" s="10">
        <v>0</v>
      </c>
      <c r="K35" s="13">
        <f>INDEX(adp!A$1:H$300,MATCH(A35,adp!B$1:B$300,0),6)</f>
        <v>24</v>
      </c>
      <c r="L35" s="13">
        <f>INDEX(adp!A$1:H$300,MATCH(A35,adp!B$1:B$300,0),8)</f>
        <v>103.82</v>
      </c>
      <c r="M35" s="13">
        <f>INDEX(sos!A$1:E$300,MATCH(B35,sos!A$1:A$300,0),4)</f>
        <v>5</v>
      </c>
      <c r="N35" s="14">
        <f>SUM(E35/'League Settings'!$C$16*'League Settings'!$A$16+F35/'League Settings'!$C$17*'League Settings'!$A$17+G35/'League Settings'!$C$18*'League Settings'!$A$18+I35/'League Settings'!$C$11*'League Settings'!$A$11+J35/'League Settings'!$C$12*'League Settings'!$A$12)</f>
        <v>192.5</v>
      </c>
    </row>
    <row r="36" spans="1:14" ht="15">
      <c r="A36" s="9" t="s">
        <v>145</v>
      </c>
      <c r="B36" s="10" t="s">
        <v>83</v>
      </c>
      <c r="C36" s="10">
        <v>11</v>
      </c>
      <c r="D36" s="11" t="s">
        <v>111</v>
      </c>
      <c r="E36" s="10">
        <v>63</v>
      </c>
      <c r="F36" s="10">
        <v>850</v>
      </c>
      <c r="G36" s="10">
        <v>6</v>
      </c>
      <c r="H36" s="10">
        <v>0</v>
      </c>
      <c r="I36" s="10">
        <v>0</v>
      </c>
      <c r="J36" s="10">
        <v>0</v>
      </c>
      <c r="K36" s="13">
        <f>INDEX(adp!A$1:H$300,MATCH(A36,adp!B$1:B$300,0),6)</f>
        <v>23</v>
      </c>
      <c r="L36" s="13">
        <f>INDEX(adp!A$1:H$300,MATCH(A36,adp!B$1:B$300,0),8)</f>
        <v>56.81</v>
      </c>
      <c r="M36" s="13">
        <f>INDEX(sos!A$1:E$300,MATCH(B36,sos!A$1:A$300,0),4)</f>
        <v>17</v>
      </c>
      <c r="N36" s="14">
        <f>SUM(E36/'League Settings'!$C$16*'League Settings'!$A$16+F36/'League Settings'!$C$17*'League Settings'!$A$17+G36/'League Settings'!$C$18*'League Settings'!$A$18+I36/'League Settings'!$C$11*'League Settings'!$A$11+J36/'League Settings'!$C$12*'League Settings'!$A$12)</f>
        <v>184</v>
      </c>
    </row>
    <row r="37" spans="1:14" ht="15">
      <c r="A37" s="9" t="s">
        <v>146</v>
      </c>
      <c r="B37" s="10" t="s">
        <v>79</v>
      </c>
      <c r="C37" s="10">
        <v>11</v>
      </c>
      <c r="D37" s="11" t="s">
        <v>111</v>
      </c>
      <c r="E37" s="10">
        <v>59</v>
      </c>
      <c r="F37" s="10">
        <v>844</v>
      </c>
      <c r="G37" s="10">
        <v>6</v>
      </c>
      <c r="H37" s="10">
        <v>0</v>
      </c>
      <c r="I37" s="10">
        <v>0</v>
      </c>
      <c r="J37" s="10">
        <v>0</v>
      </c>
      <c r="K37" s="13">
        <f>INDEX(adp!A$1:H$300,MATCH(A37,adp!B$1:B$300,0),6)</f>
        <v>25</v>
      </c>
      <c r="L37" s="13">
        <f>INDEX(adp!A$1:H$300,MATCH(A37,adp!B$1:B$300,0),8)</f>
        <v>104.33</v>
      </c>
      <c r="M37" s="13">
        <f>INDEX(sos!A$1:E$300,MATCH(B37,sos!A$1:A$300,0),4)</f>
        <v>1</v>
      </c>
      <c r="N37" s="14">
        <f>SUM(E37/'League Settings'!$C$16*'League Settings'!$A$16+F37/'League Settings'!$C$17*'League Settings'!$A$17+G37/'League Settings'!$C$18*'League Settings'!$A$18+I37/'League Settings'!$C$11*'League Settings'!$A$11+J37/'League Settings'!$C$12*'League Settings'!$A$12)</f>
        <v>179.4</v>
      </c>
    </row>
    <row r="38" spans="1:14" ht="15">
      <c r="A38" s="9" t="s">
        <v>147</v>
      </c>
      <c r="B38" s="10" t="s">
        <v>29</v>
      </c>
      <c r="C38" s="10">
        <v>9</v>
      </c>
      <c r="D38" s="11" t="s">
        <v>111</v>
      </c>
      <c r="E38" s="10">
        <v>56</v>
      </c>
      <c r="F38" s="10">
        <v>827</v>
      </c>
      <c r="G38" s="10">
        <v>6</v>
      </c>
      <c r="H38" s="10">
        <v>0</v>
      </c>
      <c r="I38" s="10">
        <v>0</v>
      </c>
      <c r="J38" s="10">
        <v>0</v>
      </c>
      <c r="K38" s="13">
        <f>INDEX(adp!A$1:H$300,MATCH(A38,adp!B$1:B$300,0),6)</f>
        <v>31</v>
      </c>
      <c r="L38" s="13">
        <f>INDEX(adp!A$1:H$300,MATCH(A38,adp!B$1:B$300,0),8)</f>
        <v>61.63</v>
      </c>
      <c r="M38" s="13">
        <f>INDEX(sos!A$1:E$300,MATCH(B38,sos!A$1:A$300,0),4)</f>
        <v>24</v>
      </c>
      <c r="N38" s="14">
        <f>SUM(E38/'League Settings'!$C$16*'League Settings'!$A$16+F38/'League Settings'!$C$17*'League Settings'!$A$17+G38/'League Settings'!$C$18*'League Settings'!$A$18+I38/'League Settings'!$C$11*'League Settings'!$A$11+J38/'League Settings'!$C$12*'League Settings'!$A$12)</f>
        <v>174.7</v>
      </c>
    </row>
    <row r="39" spans="1:14" ht="15">
      <c r="A39" s="9" t="s">
        <v>148</v>
      </c>
      <c r="B39" s="10" t="s">
        <v>71</v>
      </c>
      <c r="C39" s="10">
        <v>9</v>
      </c>
      <c r="D39" s="11" t="s">
        <v>111</v>
      </c>
      <c r="E39" s="10">
        <v>55</v>
      </c>
      <c r="F39" s="10">
        <v>846</v>
      </c>
      <c r="G39" s="10">
        <v>5</v>
      </c>
      <c r="H39" s="10">
        <v>0</v>
      </c>
      <c r="I39" s="10">
        <v>0</v>
      </c>
      <c r="J39" s="10">
        <v>0</v>
      </c>
      <c r="K39" s="13">
        <f>INDEX(adp!A$1:H$300,MATCH(A39,adp!B$1:B$300,0),6)</f>
        <v>23</v>
      </c>
      <c r="L39" s="13">
        <f>INDEX(adp!A$1:H$300,MATCH(A39,adp!B$1:B$300,0),8)</f>
        <v>129.29</v>
      </c>
      <c r="M39" s="13">
        <f>INDEX(sos!A$1:E$300,MATCH(B39,sos!A$1:A$300,0),4)</f>
        <v>6</v>
      </c>
      <c r="N39" s="14">
        <f>SUM(E39/'League Settings'!$C$16*'League Settings'!$A$16+F39/'League Settings'!$C$17*'League Settings'!$A$17+G39/'League Settings'!$C$18*'League Settings'!$A$18+I39/'League Settings'!$C$11*'League Settings'!$A$11+J39/'League Settings'!$C$12*'League Settings'!$A$12)</f>
        <v>169.6</v>
      </c>
    </row>
    <row r="40" spans="1:14" ht="15">
      <c r="A40" s="9" t="s">
        <v>149</v>
      </c>
      <c r="B40" s="10" t="s">
        <v>31</v>
      </c>
      <c r="C40" s="10">
        <v>5</v>
      </c>
      <c r="D40" s="11" t="s">
        <v>111</v>
      </c>
      <c r="E40" s="10">
        <v>50</v>
      </c>
      <c r="F40" s="10">
        <v>754</v>
      </c>
      <c r="G40" s="10">
        <v>6</v>
      </c>
      <c r="H40" s="10">
        <v>5</v>
      </c>
      <c r="I40" s="10">
        <v>27</v>
      </c>
      <c r="J40" s="10">
        <v>0</v>
      </c>
      <c r="K40" s="13">
        <f>INDEX(adp!A$1:H$300,MATCH(A40,adp!B$1:B$300,0),6)</f>
        <v>22</v>
      </c>
      <c r="L40" s="13">
        <f>INDEX(adp!A$1:H$300,MATCH(A40,adp!B$1:B$300,0),8)</f>
        <v>107.7</v>
      </c>
      <c r="M40" s="13">
        <f>INDEX(sos!A$1:E$300,MATCH(B40,sos!A$1:A$300,0),4)</f>
        <v>26</v>
      </c>
      <c r="N40" s="14">
        <f>SUM(E40/'League Settings'!$C$16*'League Settings'!$A$16+F40/'League Settings'!$C$17*'League Settings'!$A$17+G40/'League Settings'!$C$18*'League Settings'!$A$18+I40/'League Settings'!$C$11*'League Settings'!$A$11+J40/'League Settings'!$C$12*'League Settings'!$A$12)</f>
        <v>164.1</v>
      </c>
    </row>
    <row r="41" spans="1:14" ht="15">
      <c r="A41" s="9" t="s">
        <v>150</v>
      </c>
      <c r="B41" s="10" t="s">
        <v>55</v>
      </c>
      <c r="C41" s="10">
        <v>8</v>
      </c>
      <c r="D41" s="11" t="s">
        <v>111</v>
      </c>
      <c r="E41" s="10">
        <v>64</v>
      </c>
      <c r="F41" s="10">
        <v>844</v>
      </c>
      <c r="G41" s="10">
        <v>4</v>
      </c>
      <c r="H41" s="10">
        <v>0</v>
      </c>
      <c r="I41" s="10">
        <v>0</v>
      </c>
      <c r="J41" s="10">
        <v>0</v>
      </c>
      <c r="K41" s="13">
        <f>INDEX(adp!A$1:H$300,MATCH(A41,adp!B$1:B$300,0),6)</f>
        <v>31</v>
      </c>
      <c r="L41" s="13">
        <f>INDEX(adp!A$1:H$300,MATCH(A41,adp!B$1:B$300,0),8)</f>
        <v>122</v>
      </c>
      <c r="M41" s="13">
        <f>INDEX(sos!A$1:E$300,MATCH(B41,sos!A$1:A$300,0),4)</f>
        <v>12</v>
      </c>
      <c r="N41" s="14">
        <f>SUM(E41/'League Settings'!$C$16*'League Settings'!$A$16+F41/'League Settings'!$C$17*'League Settings'!$A$17+G41/'League Settings'!$C$18*'League Settings'!$A$18+I41/'League Settings'!$C$11*'League Settings'!$A$11+J41/'League Settings'!$C$12*'League Settings'!$A$12)</f>
        <v>172.4</v>
      </c>
    </row>
    <row r="42" spans="1:14" ht="15">
      <c r="A42" s="9" t="s">
        <v>151</v>
      </c>
      <c r="B42" s="10" t="s">
        <v>87</v>
      </c>
      <c r="C42" s="10">
        <v>10</v>
      </c>
      <c r="D42" s="11" t="s">
        <v>111</v>
      </c>
      <c r="E42" s="10">
        <v>61</v>
      </c>
      <c r="F42" s="10">
        <v>842</v>
      </c>
      <c r="G42" s="10">
        <v>4</v>
      </c>
      <c r="H42" s="10">
        <v>0</v>
      </c>
      <c r="I42" s="10">
        <v>0</v>
      </c>
      <c r="J42" s="10">
        <v>0</v>
      </c>
      <c r="K42" s="13">
        <f>INDEX(adp!A$1:H$300,MATCH(A42,adp!B$1:B$300,0),6)</f>
        <v>23</v>
      </c>
      <c r="L42" s="13">
        <f>INDEX(adp!A$1:H$300,MATCH(A42,adp!B$1:B$300,0),8)</f>
        <v>100.29</v>
      </c>
      <c r="M42" s="13">
        <f>INDEX(sos!A$1:E$300,MATCH(B42,sos!A$1:A$300,0),4)</f>
        <v>10</v>
      </c>
      <c r="N42" s="14">
        <f>SUM(E42/'League Settings'!$C$16*'League Settings'!$A$16+F42/'League Settings'!$C$17*'League Settings'!$A$17+G42/'League Settings'!$C$18*'League Settings'!$A$18+I42/'League Settings'!$C$11*'League Settings'!$A$11+J42/'League Settings'!$C$12*'League Settings'!$A$12)</f>
        <v>169.2</v>
      </c>
    </row>
    <row r="43" spans="1:14" ht="15">
      <c r="A43" s="9" t="s">
        <v>152</v>
      </c>
      <c r="B43" s="10" t="s">
        <v>33</v>
      </c>
      <c r="C43" s="10">
        <v>6</v>
      </c>
      <c r="D43" s="11" t="s">
        <v>111</v>
      </c>
      <c r="E43" s="10">
        <v>52</v>
      </c>
      <c r="F43" s="10">
        <v>716</v>
      </c>
      <c r="G43" s="10">
        <v>6</v>
      </c>
      <c r="H43" s="10">
        <v>0</v>
      </c>
      <c r="I43" s="10">
        <v>0</v>
      </c>
      <c r="J43" s="10">
        <v>0</v>
      </c>
      <c r="K43" s="13">
        <f>INDEX(adp!A$1:H$300,MATCH(A43,adp!B$1:B$300,0),6)</f>
        <v>28</v>
      </c>
      <c r="L43" s="13">
        <f>INDEX(adp!A$1:H$300,MATCH(A43,adp!B$1:B$300,0),8)</f>
        <v>126.66</v>
      </c>
      <c r="M43" s="13">
        <f>INDEX(sos!A$1:E$300,MATCH(B43,sos!A$1:A$300,0),4)</f>
        <v>19</v>
      </c>
      <c r="N43" s="14">
        <f>SUM(E43/'League Settings'!$C$16*'League Settings'!$A$16+F43/'League Settings'!$C$17*'League Settings'!$A$17+G43/'League Settings'!$C$18*'League Settings'!$A$18+I43/'League Settings'!$C$11*'League Settings'!$A$11+J43/'League Settings'!$C$12*'League Settings'!$A$12)</f>
        <v>159.6</v>
      </c>
    </row>
    <row r="44" spans="1:14" ht="15">
      <c r="A44" s="9" t="s">
        <v>153</v>
      </c>
      <c r="B44" s="10" t="s">
        <v>26</v>
      </c>
      <c r="C44" s="10">
        <v>10</v>
      </c>
      <c r="D44" s="11" t="s">
        <v>111</v>
      </c>
      <c r="E44" s="10">
        <v>51</v>
      </c>
      <c r="F44" s="10">
        <v>714</v>
      </c>
      <c r="G44" s="10">
        <v>6</v>
      </c>
      <c r="H44" s="10">
        <v>0</v>
      </c>
      <c r="I44" s="10">
        <v>0</v>
      </c>
      <c r="J44" s="10">
        <v>0</v>
      </c>
      <c r="K44" s="13" t="e">
        <f>INDEX(adp!A$1:H$300,MATCH(A44,adp!B$1:B$300,0),6)</f>
        <v>#N/A</v>
      </c>
      <c r="L44" s="13" t="e">
        <f>INDEX(adp!A$1:H$300,MATCH(A44,adp!B$1:B$300,0),8)</f>
        <v>#N/A</v>
      </c>
      <c r="M44" s="13">
        <f>INDEX(sos!A$1:E$300,MATCH(B44,sos!A$1:A$300,0),4)</f>
        <v>27</v>
      </c>
      <c r="N44" s="14">
        <f>SUM(E44/'League Settings'!$C$16*'League Settings'!$A$16+F44/'League Settings'!$C$17*'League Settings'!$A$17+G44/'League Settings'!$C$18*'League Settings'!$A$18+I44/'League Settings'!$C$11*'League Settings'!$A$11+J44/'League Settings'!$C$12*'League Settings'!$A$12)</f>
        <v>158.4</v>
      </c>
    </row>
    <row r="45" spans="1:14" ht="15">
      <c r="A45" s="9" t="s">
        <v>154</v>
      </c>
      <c r="B45" s="10" t="s">
        <v>43</v>
      </c>
      <c r="C45" s="10">
        <v>7</v>
      </c>
      <c r="D45" s="11" t="s">
        <v>111</v>
      </c>
      <c r="E45" s="10">
        <v>55</v>
      </c>
      <c r="F45" s="10">
        <v>765</v>
      </c>
      <c r="G45" s="10">
        <v>4</v>
      </c>
      <c r="H45" s="10">
        <v>0</v>
      </c>
      <c r="I45" s="10">
        <v>0</v>
      </c>
      <c r="J45" s="10">
        <v>0</v>
      </c>
      <c r="K45" s="13">
        <f>INDEX(adp!A$1:H$300,MATCH(A45,adp!B$1:B$300,0),6)</f>
        <v>30</v>
      </c>
      <c r="L45" s="13">
        <f>INDEX(adp!A$1:H$300,MATCH(A45,adp!B$1:B$300,0),8)</f>
        <v>117.47</v>
      </c>
      <c r="M45" s="13">
        <f>INDEX(sos!A$1:E$300,MATCH(B45,sos!A$1:A$300,0),4)</f>
        <v>23</v>
      </c>
      <c r="N45" s="14">
        <f>SUM(E45/'League Settings'!$C$16*'League Settings'!$A$16+F45/'League Settings'!$C$17*'League Settings'!$A$17+G45/'League Settings'!$C$18*'League Settings'!$A$18+I45/'League Settings'!$C$11*'League Settings'!$A$11+J45/'League Settings'!$C$12*'League Settings'!$A$12)</f>
        <v>155.5</v>
      </c>
    </row>
    <row r="46" spans="1:14" ht="15">
      <c r="A46" s="9" t="s">
        <v>155</v>
      </c>
      <c r="B46" s="10" t="s">
        <v>85</v>
      </c>
      <c r="C46" s="10">
        <v>6</v>
      </c>
      <c r="D46" s="11" t="s">
        <v>111</v>
      </c>
      <c r="E46" s="10">
        <v>49</v>
      </c>
      <c r="F46" s="10">
        <v>756</v>
      </c>
      <c r="G46" s="10">
        <v>4</v>
      </c>
      <c r="H46" s="10">
        <v>0</v>
      </c>
      <c r="I46" s="10">
        <v>0</v>
      </c>
      <c r="J46" s="10">
        <v>0</v>
      </c>
      <c r="K46" s="13">
        <f>INDEX(adp!A$1:H$300,MATCH(A46,adp!B$1:B$300,0),6)</f>
        <v>27</v>
      </c>
      <c r="L46" s="13">
        <f>INDEX(adp!A$1:H$300,MATCH(A46,adp!B$1:B$300,0),8)</f>
        <v>143.63</v>
      </c>
      <c r="M46" s="13">
        <f>INDEX(sos!A$1:E$300,MATCH(B46,sos!A$1:A$300,0),4)</f>
        <v>20</v>
      </c>
      <c r="N46" s="14">
        <f>SUM(E46/'League Settings'!$C$16*'League Settings'!$A$16+F46/'League Settings'!$C$17*'League Settings'!$A$17+G46/'League Settings'!$C$18*'League Settings'!$A$18+I46/'League Settings'!$C$11*'League Settings'!$A$11+J46/'League Settings'!$C$12*'League Settings'!$A$12)</f>
        <v>148.6</v>
      </c>
    </row>
    <row r="47" spans="1:14" ht="15">
      <c r="A47" s="9" t="s">
        <v>156</v>
      </c>
      <c r="B47" s="10" t="s">
        <v>71</v>
      </c>
      <c r="C47" s="10">
        <v>9</v>
      </c>
      <c r="D47" s="11" t="s">
        <v>111</v>
      </c>
      <c r="E47" s="10">
        <v>75</v>
      </c>
      <c r="F47" s="10">
        <v>765</v>
      </c>
      <c r="G47" s="10">
        <v>3</v>
      </c>
      <c r="H47" s="10">
        <v>0</v>
      </c>
      <c r="I47" s="10">
        <v>0</v>
      </c>
      <c r="J47" s="10">
        <v>0</v>
      </c>
      <c r="K47" s="13">
        <f>INDEX(adp!A$1:H$300,MATCH(A47,adp!B$1:B$300,0),6)</f>
        <v>26</v>
      </c>
      <c r="L47" s="13">
        <f>INDEX(adp!A$1:H$300,MATCH(A47,adp!B$1:B$300,0),8)</f>
        <v>164.8</v>
      </c>
      <c r="M47" s="13">
        <f>INDEX(sos!A$1:E$300,MATCH(B47,sos!A$1:A$300,0),4)</f>
        <v>6</v>
      </c>
      <c r="N47" s="14">
        <f>SUM(E47/'League Settings'!$C$16*'League Settings'!$A$16+F47/'League Settings'!$C$17*'League Settings'!$A$17+G47/'League Settings'!$C$18*'League Settings'!$A$18+I47/'League Settings'!$C$11*'League Settings'!$A$11+J47/'League Settings'!$C$12*'League Settings'!$A$12)</f>
        <v>169.5</v>
      </c>
    </row>
    <row r="48" spans="1:14" ht="15">
      <c r="A48" s="9" t="s">
        <v>157</v>
      </c>
      <c r="B48" s="10" t="s">
        <v>49</v>
      </c>
      <c r="C48" s="10">
        <v>4</v>
      </c>
      <c r="D48" s="11" t="s">
        <v>111</v>
      </c>
      <c r="E48" s="10">
        <v>48</v>
      </c>
      <c r="F48" s="10">
        <v>665</v>
      </c>
      <c r="G48" s="10">
        <v>4</v>
      </c>
      <c r="H48" s="10">
        <v>0</v>
      </c>
      <c r="I48" s="10">
        <v>0</v>
      </c>
      <c r="J48" s="10">
        <v>0</v>
      </c>
      <c r="K48" s="13">
        <f>INDEX(adp!A$1:H$300,MATCH(A48,adp!B$1:B$300,0),6)</f>
        <v>25</v>
      </c>
      <c r="L48" s="13">
        <f>INDEX(adp!A$1:H$300,MATCH(A48,adp!B$1:B$300,0),8)</f>
        <v>177.59</v>
      </c>
      <c r="M48" s="13">
        <f>INDEX(sos!A$1:E$300,MATCH(B48,sos!A$1:A$300,0),4)</f>
        <v>2</v>
      </c>
      <c r="N48" s="14">
        <f>SUM(E48/'League Settings'!$C$16*'League Settings'!$A$16+F48/'League Settings'!$C$17*'League Settings'!$A$17+G48/'League Settings'!$C$18*'League Settings'!$A$18+I48/'League Settings'!$C$11*'League Settings'!$A$11+J48/'League Settings'!$C$12*'League Settings'!$A$12)</f>
        <v>138.5</v>
      </c>
    </row>
    <row r="49" spans="1:14" ht="15">
      <c r="A49" s="9" t="s">
        <v>158</v>
      </c>
      <c r="B49" s="10" t="s">
        <v>31</v>
      </c>
      <c r="C49" s="10">
        <v>5</v>
      </c>
      <c r="D49" s="11" t="s">
        <v>111</v>
      </c>
      <c r="E49" s="10">
        <v>46</v>
      </c>
      <c r="F49" s="10">
        <v>655</v>
      </c>
      <c r="G49" s="10">
        <v>4</v>
      </c>
      <c r="H49" s="10">
        <v>1</v>
      </c>
      <c r="I49" s="10">
        <v>8</v>
      </c>
      <c r="J49" s="10">
        <v>0</v>
      </c>
      <c r="K49" s="13" t="e">
        <f>INDEX(adp!A$1:H$300,MATCH(A49,adp!B$1:B$300,0),6)</f>
        <v>#N/A</v>
      </c>
      <c r="L49" s="13" t="e">
        <f>INDEX(adp!A$1:H$300,MATCH(A49,adp!B$1:B$300,0),8)</f>
        <v>#N/A</v>
      </c>
      <c r="M49" s="13">
        <f>INDEX(sos!A$1:E$300,MATCH(B49,sos!A$1:A$300,0),4)</f>
        <v>26</v>
      </c>
      <c r="N49" s="14">
        <f>SUM(E49/'League Settings'!$C$16*'League Settings'!$A$16+F49/'League Settings'!$C$17*'League Settings'!$A$17+G49/'League Settings'!$C$18*'League Settings'!$A$18+I49/'League Settings'!$C$11*'League Settings'!$A$11+J49/'League Settings'!$C$12*'League Settings'!$A$12)</f>
        <v>136.3</v>
      </c>
    </row>
    <row r="50" spans="1:14" ht="15">
      <c r="A50" s="9" t="s">
        <v>159</v>
      </c>
      <c r="B50" s="10" t="s">
        <v>57</v>
      </c>
      <c r="C50" s="10">
        <v>5</v>
      </c>
      <c r="D50" s="11" t="s">
        <v>111</v>
      </c>
      <c r="E50" s="10">
        <v>48</v>
      </c>
      <c r="F50" s="10">
        <v>662</v>
      </c>
      <c r="G50" s="10">
        <v>4</v>
      </c>
      <c r="H50" s="10">
        <v>0</v>
      </c>
      <c r="I50" s="10">
        <v>0</v>
      </c>
      <c r="J50" s="10">
        <v>0</v>
      </c>
      <c r="K50" s="13">
        <f>INDEX(adp!A$1:H$300,MATCH(A50,adp!B$1:B$300,0),6)</f>
        <v>25</v>
      </c>
      <c r="L50" s="13">
        <f>INDEX(adp!A$1:H$300,MATCH(A50,adp!B$1:B$300,0),8)</f>
        <v>113.18</v>
      </c>
      <c r="M50" s="13">
        <f>INDEX(sos!A$1:E$300,MATCH(B50,sos!A$1:A$300,0),4)</f>
        <v>18</v>
      </c>
      <c r="N50" s="14">
        <f>SUM(E50/'League Settings'!$C$16*'League Settings'!$A$16+F50/'League Settings'!$C$17*'League Settings'!$A$17+G50/'League Settings'!$C$18*'League Settings'!$A$18+I50/'League Settings'!$C$11*'League Settings'!$A$11+J50/'League Settings'!$C$12*'League Settings'!$A$12)</f>
        <v>138.2</v>
      </c>
    </row>
    <row r="51" spans="1:14" ht="15">
      <c r="A51" s="9" t="s">
        <v>160</v>
      </c>
      <c r="B51" s="10" t="s">
        <v>26</v>
      </c>
      <c r="C51" s="10">
        <v>10</v>
      </c>
      <c r="D51" s="11" t="s">
        <v>111</v>
      </c>
      <c r="E51" s="10">
        <v>41</v>
      </c>
      <c r="F51" s="10">
        <v>565</v>
      </c>
      <c r="G51" s="10">
        <v>5</v>
      </c>
      <c r="H51" s="10">
        <v>4</v>
      </c>
      <c r="I51" s="10">
        <v>34</v>
      </c>
      <c r="J51" s="10">
        <v>0</v>
      </c>
      <c r="K51" s="13">
        <f>INDEX(adp!A$1:H$300,MATCH(A51,adp!B$1:B$300,0),6)</f>
        <v>21</v>
      </c>
      <c r="L51" s="13">
        <f>INDEX(adp!A$1:H$300,MATCH(A51,adp!B$1:B$300,0),8)</f>
        <v>136.65</v>
      </c>
      <c r="M51" s="13">
        <f>INDEX(sos!A$1:E$300,MATCH(B51,sos!A$1:A$300,0),4)</f>
        <v>27</v>
      </c>
      <c r="N51" s="14">
        <f>SUM(E51/'League Settings'!$C$16*'League Settings'!$A$16+F51/'League Settings'!$C$17*'League Settings'!$A$17+G51/'League Settings'!$C$18*'League Settings'!$A$18+I51/'League Settings'!$C$11*'League Settings'!$A$11+J51/'League Settings'!$C$12*'League Settings'!$A$12)</f>
        <v>130.9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51"/>
  <sheetViews>
    <sheetView zoomScalePageLayoutView="0" workbookViewId="0" topLeftCell="A1">
      <selection activeCell="O2" sqref="O2"/>
    </sheetView>
  </sheetViews>
  <sheetFormatPr defaultColWidth="9.140625" defaultRowHeight="15"/>
  <cols>
    <col min="1" max="1" width="20.28125" style="17" bestFit="1" customWidth="1"/>
    <col min="2" max="2" width="5.8515625" style="16" bestFit="1" customWidth="1"/>
    <col min="3" max="3" width="4.28125" style="16" bestFit="1" customWidth="1"/>
    <col min="4" max="4" width="4.140625" style="16" bestFit="1" customWidth="1"/>
    <col min="5" max="5" width="4.00390625" style="16" bestFit="1" customWidth="1"/>
    <col min="6" max="6" width="5.7109375" style="16" bestFit="1" customWidth="1"/>
    <col min="7" max="7" width="3.28125" style="16" bestFit="1" customWidth="1"/>
    <col min="8" max="8" width="4.140625" style="16" bestFit="1" customWidth="1"/>
    <col min="9" max="9" width="5.7109375" style="16" bestFit="1" customWidth="1"/>
    <col min="10" max="10" width="3.28125" style="16" bestFit="1" customWidth="1"/>
    <col min="11" max="11" width="5.57421875" style="16" bestFit="1" customWidth="1"/>
    <col min="12" max="12" width="7.00390625" style="16" bestFit="1" customWidth="1"/>
    <col min="13" max="13" width="4.421875" style="16" bestFit="1" customWidth="1"/>
    <col min="14" max="14" width="6.00390625" style="16" bestFit="1" customWidth="1"/>
    <col min="15" max="16384" width="9.140625" style="16" customWidth="1"/>
  </cols>
  <sheetData>
    <row r="1" spans="1:14" ht="15">
      <c r="A1" s="17" t="s">
        <v>10</v>
      </c>
      <c r="B1" s="16" t="s">
        <v>11</v>
      </c>
      <c r="C1" s="16" t="s">
        <v>12</v>
      </c>
      <c r="D1" s="16" t="s">
        <v>13</v>
      </c>
      <c r="E1" s="16" t="s">
        <v>15</v>
      </c>
      <c r="F1" s="16" t="s">
        <v>16</v>
      </c>
      <c r="G1" s="16" t="s">
        <v>17</v>
      </c>
      <c r="H1" s="16" t="s">
        <v>108</v>
      </c>
      <c r="I1" s="16" t="s">
        <v>16</v>
      </c>
      <c r="J1" s="16" t="s">
        <v>17</v>
      </c>
      <c r="K1" s="16" t="s">
        <v>21</v>
      </c>
      <c r="L1" s="16" t="s">
        <v>22</v>
      </c>
      <c r="M1" s="16" t="s">
        <v>23</v>
      </c>
      <c r="N1" s="16" t="s">
        <v>24</v>
      </c>
    </row>
    <row r="2" spans="1:14" ht="15">
      <c r="A2" s="17" t="s">
        <v>196</v>
      </c>
      <c r="B2" s="16" t="s">
        <v>65</v>
      </c>
      <c r="C2" s="16">
        <v>8</v>
      </c>
      <c r="D2" s="16" t="s">
        <v>340</v>
      </c>
      <c r="E2" s="16">
        <v>339</v>
      </c>
      <c r="F2" s="16">
        <v>1526</v>
      </c>
      <c r="G2" s="16">
        <v>13</v>
      </c>
      <c r="H2" s="16">
        <v>74</v>
      </c>
      <c r="I2" s="16">
        <v>635</v>
      </c>
      <c r="J2" s="16">
        <v>2</v>
      </c>
      <c r="K2" s="16">
        <f>INDEX(adp!A$1:H$300,MATCH(A2,adp!B$1:B$300,0),6)</f>
        <v>25</v>
      </c>
      <c r="L2" s="16">
        <f>INDEX(adp!A$1:H$300,MATCH(A2,adp!B$1:B$300,0),8)</f>
        <v>1.78</v>
      </c>
      <c r="M2" s="16">
        <f>INDEX(sos!A$1:E$300,MATCH(B2,sos!A$1:A$300,0),3)</f>
        <v>15</v>
      </c>
      <c r="N2" s="16">
        <f>SUM(F2/'League Settings'!$C$11*'League Settings'!$A$11+G2/'League Settings'!$C$12*'League Settings'!$A$12+H2/'League Settings'!$C$16*'League Settings'!$A$16+I2/'League Settings'!$C$17*'League Settings'!$A$17+J2/'League Settings'!$C$18*'League Settings'!$A$18)</f>
        <v>380.1</v>
      </c>
    </row>
    <row r="3" spans="1:14" ht="15">
      <c r="A3" s="17" t="s">
        <v>199</v>
      </c>
      <c r="B3" s="16" t="s">
        <v>55</v>
      </c>
      <c r="C3" s="16">
        <v>8</v>
      </c>
      <c r="D3" s="16" t="s">
        <v>340</v>
      </c>
      <c r="E3" s="16">
        <v>282</v>
      </c>
      <c r="F3" s="16">
        <v>1295</v>
      </c>
      <c r="G3" s="16">
        <v>10</v>
      </c>
      <c r="H3" s="16">
        <v>75</v>
      </c>
      <c r="I3" s="16">
        <v>667</v>
      </c>
      <c r="J3" s="16">
        <v>2</v>
      </c>
      <c r="K3" s="16">
        <f>INDEX(adp!A$1:H$300,MATCH(A3,adp!B$1:B$300,0),6)</f>
        <v>25</v>
      </c>
      <c r="L3" s="16">
        <f>INDEX(adp!A$1:H$300,MATCH(A3,adp!B$1:B$300,0),8)</f>
        <v>3.17</v>
      </c>
      <c r="M3" s="16">
        <f>INDEX(sos!A$1:E$300,MATCH(B3,sos!A$1:A$300,0),3)</f>
        <v>19</v>
      </c>
      <c r="N3" s="16">
        <f>SUM(F3/'League Settings'!$C$11*'League Settings'!$A$11+G3/'League Settings'!$C$12*'League Settings'!$A$12+H3/'League Settings'!$C$16*'League Settings'!$A$16+I3/'League Settings'!$C$17*'League Settings'!$A$17+J3/'League Settings'!$C$18*'League Settings'!$A$18)</f>
        <v>343.2</v>
      </c>
    </row>
    <row r="4" spans="1:14" ht="15">
      <c r="A4" s="17" t="s">
        <v>200</v>
      </c>
      <c r="B4" s="16" t="s">
        <v>43</v>
      </c>
      <c r="C4" s="16">
        <v>7</v>
      </c>
      <c r="D4" s="16" t="s">
        <v>340</v>
      </c>
      <c r="E4" s="16">
        <v>303</v>
      </c>
      <c r="F4" s="16">
        <v>1365</v>
      </c>
      <c r="G4" s="16">
        <v>12</v>
      </c>
      <c r="H4" s="16">
        <v>80</v>
      </c>
      <c r="I4" s="16">
        <v>536</v>
      </c>
      <c r="J4" s="16">
        <v>1</v>
      </c>
      <c r="K4" s="16">
        <f>INDEX(adp!A$1:H$300,MATCH(A4,adp!B$1:B$300,0),6)</f>
        <v>24</v>
      </c>
      <c r="L4" s="16">
        <f>INDEX(adp!A$1:H$300,MATCH(A4,adp!B$1:B$300,0),8)</f>
        <v>7.57</v>
      </c>
      <c r="M4" s="16">
        <f>INDEX(sos!A$1:E$300,MATCH(B4,sos!A$1:A$300,0),3)</f>
        <v>4</v>
      </c>
      <c r="N4" s="16">
        <f>SUM(F4/'League Settings'!$C$11*'League Settings'!$A$11+G4/'League Settings'!$C$12*'League Settings'!$A$12+H4/'League Settings'!$C$16*'League Settings'!$A$16+I4/'League Settings'!$C$17*'League Settings'!$A$17+J4/'League Settings'!$C$18*'League Settings'!$A$18)</f>
        <v>348.1</v>
      </c>
    </row>
    <row r="5" spans="1:14" ht="15">
      <c r="A5" s="17" t="s">
        <v>198</v>
      </c>
      <c r="B5" s="16" t="s">
        <v>37</v>
      </c>
      <c r="C5" s="16">
        <v>7</v>
      </c>
      <c r="D5" s="16" t="s">
        <v>340</v>
      </c>
      <c r="E5" s="16">
        <v>282</v>
      </c>
      <c r="F5" s="16">
        <v>1267</v>
      </c>
      <c r="G5" s="16">
        <v>12</v>
      </c>
      <c r="H5" s="16">
        <v>62</v>
      </c>
      <c r="I5" s="16">
        <v>487</v>
      </c>
      <c r="J5" s="16">
        <v>2</v>
      </c>
      <c r="K5" s="16">
        <f>INDEX(adp!A$1:H$300,MATCH(A5,adp!B$1:B$300,0),6)</f>
        <v>24</v>
      </c>
      <c r="L5" s="16">
        <f>INDEX(adp!A$1:H$300,MATCH(A5,adp!B$1:B$300,0),8)</f>
        <v>3.07</v>
      </c>
      <c r="M5" s="16">
        <f>INDEX(sos!A$1:E$300,MATCH(B5,sos!A$1:A$300,0),3)</f>
        <v>11</v>
      </c>
      <c r="N5" s="16">
        <f>SUM(F5/'League Settings'!$C$11*'League Settings'!$A$11+G5/'League Settings'!$C$12*'League Settings'!$A$12+H5/'League Settings'!$C$16*'League Settings'!$A$16+I5/'League Settings'!$C$17*'League Settings'!$A$17+J5/'League Settings'!$C$18*'League Settings'!$A$18)</f>
        <v>321.4</v>
      </c>
    </row>
    <row r="6" spans="1:14" ht="15">
      <c r="A6" s="17" t="s">
        <v>202</v>
      </c>
      <c r="B6" s="16" t="s">
        <v>85</v>
      </c>
      <c r="C6" s="16">
        <v>6</v>
      </c>
      <c r="D6" s="16" t="s">
        <v>340</v>
      </c>
      <c r="E6" s="16">
        <v>273</v>
      </c>
      <c r="F6" s="16">
        <v>1201</v>
      </c>
      <c r="G6" s="16">
        <v>9</v>
      </c>
      <c r="H6" s="16">
        <v>40</v>
      </c>
      <c r="I6" s="16">
        <v>355</v>
      </c>
      <c r="J6" s="16">
        <v>2</v>
      </c>
      <c r="K6" s="16">
        <f>INDEX(adp!A$1:H$300,MATCH(A6,adp!B$1:B$300,0),6)</f>
        <v>27</v>
      </c>
      <c r="L6" s="16">
        <f>INDEX(adp!A$1:H$300,MATCH(A6,adp!B$1:B$300,0),8)</f>
        <v>11.1</v>
      </c>
      <c r="M6" s="16">
        <f>INDEX(sos!A$1:E$300,MATCH(B6,sos!A$1:A$300,0),3)</f>
        <v>17</v>
      </c>
      <c r="N6" s="16">
        <f>SUM(F6/'League Settings'!$C$11*'League Settings'!$A$11+G6/'League Settings'!$C$12*'League Settings'!$A$12+H6/'League Settings'!$C$16*'League Settings'!$A$16+I6/'League Settings'!$C$17*'League Settings'!$A$17+J6/'League Settings'!$C$18*'League Settings'!$A$18)</f>
        <v>261.6</v>
      </c>
    </row>
    <row r="7" spans="1:14" ht="15">
      <c r="A7" s="17" t="s">
        <v>205</v>
      </c>
      <c r="B7" s="16" t="s">
        <v>69</v>
      </c>
      <c r="C7" s="16">
        <v>6</v>
      </c>
      <c r="D7" s="16" t="s">
        <v>340</v>
      </c>
      <c r="E7" s="16">
        <v>263</v>
      </c>
      <c r="F7" s="16">
        <v>1237</v>
      </c>
      <c r="G7" s="16">
        <v>5</v>
      </c>
      <c r="H7" s="16">
        <v>66</v>
      </c>
      <c r="I7" s="16">
        <v>557</v>
      </c>
      <c r="J7" s="16">
        <v>2</v>
      </c>
      <c r="K7" s="16">
        <f>INDEX(adp!A$1:H$300,MATCH(A7,adp!B$1:B$300,0),6)</f>
        <v>26</v>
      </c>
      <c r="L7" s="16">
        <f>INDEX(adp!A$1:H$300,MATCH(A7,adp!B$1:B$300,0),8)</f>
        <v>15.64</v>
      </c>
      <c r="M7" s="16">
        <f>INDEX(sos!A$1:E$300,MATCH(B7,sos!A$1:A$300,0),3)</f>
        <v>18</v>
      </c>
      <c r="N7" s="16">
        <f>SUM(F7/'League Settings'!$C$11*'League Settings'!$A$11+G7/'League Settings'!$C$12*'League Settings'!$A$12+H7/'League Settings'!$C$16*'League Settings'!$A$16+I7/'League Settings'!$C$17*'League Settings'!$A$17+J7/'League Settings'!$C$18*'League Settings'!$A$18)</f>
        <v>287.4</v>
      </c>
    </row>
    <row r="8" spans="1:14" ht="15">
      <c r="A8" s="17" t="s">
        <v>201</v>
      </c>
      <c r="B8" s="16" t="s">
        <v>83</v>
      </c>
      <c r="C8" s="16">
        <v>11</v>
      </c>
      <c r="D8" s="16" t="s">
        <v>340</v>
      </c>
      <c r="E8" s="16">
        <v>235</v>
      </c>
      <c r="F8" s="16">
        <v>1177</v>
      </c>
      <c r="G8" s="16">
        <v>9</v>
      </c>
      <c r="H8" s="16">
        <v>49</v>
      </c>
      <c r="I8" s="16">
        <v>385</v>
      </c>
      <c r="J8" s="16">
        <v>1</v>
      </c>
      <c r="K8" s="16">
        <f>INDEX(adp!A$1:H$300,MATCH(A8,adp!B$1:B$300,0),6)</f>
        <v>26</v>
      </c>
      <c r="L8" s="16">
        <f>INDEX(adp!A$1:H$300,MATCH(A8,adp!B$1:B$300,0),8)</f>
        <v>9.03</v>
      </c>
      <c r="M8" s="16">
        <f>INDEX(sos!A$1:E$300,MATCH(B8,sos!A$1:A$300,0),3)</f>
        <v>32</v>
      </c>
      <c r="N8" s="16">
        <f>SUM(F8/'League Settings'!$C$11*'League Settings'!$A$11+G8/'League Settings'!$C$12*'League Settings'!$A$12+H8/'League Settings'!$C$16*'League Settings'!$A$16+I8/'League Settings'!$C$17*'League Settings'!$A$17+J8/'League Settings'!$C$18*'League Settings'!$A$18)</f>
        <v>265.2</v>
      </c>
    </row>
    <row r="9" spans="1:14" ht="15">
      <c r="A9" s="17" t="s">
        <v>206</v>
      </c>
      <c r="B9" s="16" t="s">
        <v>87</v>
      </c>
      <c r="C9" s="16">
        <v>10</v>
      </c>
      <c r="D9" s="16" t="s">
        <v>340</v>
      </c>
      <c r="E9" s="16">
        <v>276</v>
      </c>
      <c r="F9" s="16">
        <v>1159</v>
      </c>
      <c r="G9" s="16">
        <v>7</v>
      </c>
      <c r="H9" s="16">
        <v>49</v>
      </c>
      <c r="I9" s="16">
        <v>365</v>
      </c>
      <c r="J9" s="16">
        <v>1</v>
      </c>
      <c r="K9" s="16">
        <f>INDEX(adp!A$1:H$300,MATCH(A9,adp!B$1:B$300,0),6)</f>
        <v>22</v>
      </c>
      <c r="L9" s="16">
        <f>INDEX(adp!A$1:H$300,MATCH(A9,adp!B$1:B$300,0),8)</f>
        <v>17.64</v>
      </c>
      <c r="M9" s="16">
        <f>INDEX(sos!A$1:E$300,MATCH(B9,sos!A$1:A$300,0),3)</f>
        <v>20</v>
      </c>
      <c r="N9" s="16">
        <f>SUM(F9/'League Settings'!$C$11*'League Settings'!$A$11+G9/'League Settings'!$C$12*'League Settings'!$A$12+H9/'League Settings'!$C$16*'League Settings'!$A$16+I9/'League Settings'!$C$17*'League Settings'!$A$17+J9/'League Settings'!$C$18*'League Settings'!$A$18)</f>
        <v>249.4</v>
      </c>
    </row>
    <row r="10" spans="1:14" ht="15">
      <c r="A10" s="17" t="s">
        <v>204</v>
      </c>
      <c r="B10" s="16" t="s">
        <v>59</v>
      </c>
      <c r="C10" s="16">
        <v>5</v>
      </c>
      <c r="D10" s="16" t="s">
        <v>340</v>
      </c>
      <c r="E10" s="16">
        <v>239</v>
      </c>
      <c r="F10" s="16">
        <v>1172</v>
      </c>
      <c r="G10" s="16">
        <v>8</v>
      </c>
      <c r="H10" s="16">
        <v>32</v>
      </c>
      <c r="I10" s="16">
        <v>285</v>
      </c>
      <c r="J10" s="16">
        <v>1</v>
      </c>
      <c r="K10" s="16">
        <f>INDEX(adp!A$1:H$300,MATCH(A10,adp!B$1:B$300,0),6)</f>
        <v>24</v>
      </c>
      <c r="L10" s="16">
        <f>INDEX(adp!A$1:H$300,MATCH(A10,adp!B$1:B$300,0),8)</f>
        <v>13.78</v>
      </c>
      <c r="M10" s="16">
        <f>INDEX(sos!A$1:E$300,MATCH(B10,sos!A$1:A$300,0),3)</f>
        <v>10</v>
      </c>
      <c r="N10" s="16">
        <f>SUM(F10/'League Settings'!$C$11*'League Settings'!$A$11+G10/'League Settings'!$C$12*'League Settings'!$A$12+H10/'League Settings'!$C$16*'League Settings'!$A$16+I10/'League Settings'!$C$17*'League Settings'!$A$17+J10/'League Settings'!$C$18*'League Settings'!$A$18)</f>
        <v>231.7</v>
      </c>
    </row>
    <row r="11" spans="1:14" ht="15">
      <c r="A11" s="17" t="s">
        <v>213</v>
      </c>
      <c r="B11" s="16" t="s">
        <v>79</v>
      </c>
      <c r="C11" s="16">
        <v>11</v>
      </c>
      <c r="D11" s="16" t="s">
        <v>340</v>
      </c>
      <c r="E11" s="16">
        <v>257</v>
      </c>
      <c r="F11" s="16">
        <v>1078</v>
      </c>
      <c r="G11" s="16">
        <v>10</v>
      </c>
      <c r="H11" s="16">
        <v>33</v>
      </c>
      <c r="I11" s="16">
        <v>243</v>
      </c>
      <c r="J11" s="16">
        <v>1</v>
      </c>
      <c r="K11" s="16">
        <f>INDEX(adp!A$1:H$300,MATCH(A11,adp!B$1:B$300,0),6)</f>
        <v>26</v>
      </c>
      <c r="L11" s="16">
        <f>INDEX(adp!A$1:H$300,MATCH(A11,adp!B$1:B$300,0),8)</f>
        <v>27.74</v>
      </c>
      <c r="M11" s="16">
        <f>INDEX(sos!A$1:E$300,MATCH(B11,sos!A$1:A$300,0),3)</f>
        <v>22</v>
      </c>
      <c r="N11" s="16">
        <f>SUM(F11/'League Settings'!$C$11*'League Settings'!$A$11+G11/'League Settings'!$C$12*'League Settings'!$A$12+H11/'League Settings'!$C$16*'League Settings'!$A$16+I11/'League Settings'!$C$17*'League Settings'!$A$17+J11/'League Settings'!$C$18*'League Settings'!$A$18)</f>
        <v>231.10000000000002</v>
      </c>
    </row>
    <row r="12" spans="1:14" ht="15">
      <c r="A12" s="17" t="s">
        <v>215</v>
      </c>
      <c r="B12" s="16" t="s">
        <v>71</v>
      </c>
      <c r="C12" s="16">
        <v>9</v>
      </c>
      <c r="D12" s="16" t="s">
        <v>340</v>
      </c>
      <c r="E12" s="16">
        <v>286</v>
      </c>
      <c r="F12" s="16">
        <v>1201</v>
      </c>
      <c r="G12" s="16">
        <v>6</v>
      </c>
      <c r="H12" s="16">
        <v>42</v>
      </c>
      <c r="I12" s="16">
        <v>349</v>
      </c>
      <c r="J12" s="16">
        <v>1</v>
      </c>
      <c r="K12" s="16">
        <f>INDEX(adp!A$1:H$300,MATCH(A12,adp!B$1:B$300,0),6)</f>
        <v>29</v>
      </c>
      <c r="L12" s="16">
        <f>INDEX(adp!A$1:H$300,MATCH(A12,adp!B$1:B$300,0),8)</f>
        <v>36.79</v>
      </c>
      <c r="M12" s="16">
        <f>INDEX(sos!A$1:E$300,MATCH(B12,sos!A$1:A$300,0),3)</f>
        <v>31</v>
      </c>
      <c r="N12" s="16">
        <f>SUM(F12/'League Settings'!$C$11*'League Settings'!$A$11+G12/'League Settings'!$C$12*'League Settings'!$A$12+H12/'League Settings'!$C$16*'League Settings'!$A$16+I12/'League Settings'!$C$17*'League Settings'!$A$17+J12/'League Settings'!$C$18*'League Settings'!$A$18)</f>
        <v>239</v>
      </c>
    </row>
    <row r="13" spans="1:14" ht="15">
      <c r="A13" s="17" t="s">
        <v>211</v>
      </c>
      <c r="B13" s="16" t="s">
        <v>77</v>
      </c>
      <c r="C13" s="16">
        <v>7</v>
      </c>
      <c r="D13" s="16" t="s">
        <v>340</v>
      </c>
      <c r="E13" s="16">
        <v>203</v>
      </c>
      <c r="F13" s="16">
        <v>1118</v>
      </c>
      <c r="G13" s="16">
        <v>7</v>
      </c>
      <c r="H13" s="16">
        <v>40</v>
      </c>
      <c r="I13" s="16">
        <v>365</v>
      </c>
      <c r="J13" s="16">
        <v>1</v>
      </c>
      <c r="K13" s="16">
        <f>INDEX(adp!A$1:H$300,MATCH(A13,adp!B$1:B$300,0),6)</f>
        <v>25</v>
      </c>
      <c r="L13" s="16">
        <f>INDEX(adp!A$1:H$300,MATCH(A13,adp!B$1:B$300,0),8)</f>
        <v>24.34</v>
      </c>
      <c r="M13" s="16">
        <f>INDEX(sos!A$1:E$300,MATCH(B13,sos!A$1:A$300,0),3)</f>
        <v>3</v>
      </c>
      <c r="N13" s="16">
        <f>SUM(F13/'League Settings'!$C$11*'League Settings'!$A$11+G13/'League Settings'!$C$12*'League Settings'!$A$12+H13/'League Settings'!$C$16*'League Settings'!$A$16+I13/'League Settings'!$C$17*'League Settings'!$A$17+J13/'League Settings'!$C$18*'League Settings'!$A$18)</f>
        <v>236.3</v>
      </c>
    </row>
    <row r="14" spans="1:14" ht="15">
      <c r="A14" s="17" t="s">
        <v>216</v>
      </c>
      <c r="B14" s="16" t="s">
        <v>41</v>
      </c>
      <c r="C14" s="16">
        <v>11</v>
      </c>
      <c r="D14" s="16" t="s">
        <v>340</v>
      </c>
      <c r="E14" s="16">
        <v>224</v>
      </c>
      <c r="F14" s="16">
        <v>1075</v>
      </c>
      <c r="G14" s="16">
        <v>8</v>
      </c>
      <c r="H14" s="16">
        <v>47</v>
      </c>
      <c r="I14" s="16">
        <v>341</v>
      </c>
      <c r="J14" s="16">
        <v>1</v>
      </c>
      <c r="K14" s="16">
        <f>INDEX(adp!A$1:H$300,MATCH(A14,adp!B$1:B$300,0),6)</f>
        <v>26</v>
      </c>
      <c r="L14" s="16">
        <f>INDEX(adp!A$1:H$300,MATCH(A14,adp!B$1:B$300,0),8)</f>
        <v>40.26</v>
      </c>
      <c r="M14" s="16">
        <f>INDEX(sos!A$1:E$300,MATCH(B14,sos!A$1:A$300,0),3)</f>
        <v>16</v>
      </c>
      <c r="N14" s="16">
        <f>SUM(F14/'League Settings'!$C$11*'League Settings'!$A$11+G14/'League Settings'!$C$12*'League Settings'!$A$12+H14/'League Settings'!$C$16*'League Settings'!$A$16+I14/'League Settings'!$C$17*'League Settings'!$A$17+J14/'League Settings'!$C$18*'League Settings'!$A$18)</f>
        <v>242.6</v>
      </c>
    </row>
    <row r="15" spans="1:14" ht="15">
      <c r="A15" s="17" t="s">
        <v>208</v>
      </c>
      <c r="B15" s="16" t="s">
        <v>45</v>
      </c>
      <c r="C15" s="16">
        <v>5</v>
      </c>
      <c r="D15" s="16" t="s">
        <v>340</v>
      </c>
      <c r="E15" s="16">
        <v>267</v>
      </c>
      <c r="F15" s="16">
        <v>1120</v>
      </c>
      <c r="G15" s="16">
        <v>7</v>
      </c>
      <c r="H15" s="16">
        <v>46</v>
      </c>
      <c r="I15" s="16">
        <v>315</v>
      </c>
      <c r="J15" s="16">
        <v>1</v>
      </c>
      <c r="K15" s="16">
        <f>INDEX(adp!A$1:H$300,MATCH(A15,adp!B$1:B$300,0),6)</f>
        <v>24</v>
      </c>
      <c r="L15" s="16">
        <f>INDEX(adp!A$1:H$300,MATCH(A15,adp!B$1:B$300,0),8)</f>
        <v>21.91</v>
      </c>
      <c r="M15" s="16">
        <f>INDEX(sos!A$1:E$300,MATCH(B15,sos!A$1:A$300,0),3)</f>
        <v>8</v>
      </c>
      <c r="N15" s="16">
        <f>SUM(F15/'League Settings'!$C$11*'League Settings'!$A$11+G15/'League Settings'!$C$12*'League Settings'!$A$12+H15/'League Settings'!$C$16*'League Settings'!$A$16+I15/'League Settings'!$C$17*'League Settings'!$A$17+J15/'League Settings'!$C$18*'League Settings'!$A$18)</f>
        <v>237.5</v>
      </c>
    </row>
    <row r="16" spans="1:14" ht="15">
      <c r="A16" s="17" t="s">
        <v>217</v>
      </c>
      <c r="B16" s="16" t="s">
        <v>53</v>
      </c>
      <c r="C16" s="16">
        <v>8</v>
      </c>
      <c r="D16" s="16" t="s">
        <v>340</v>
      </c>
      <c r="E16" s="16">
        <v>239</v>
      </c>
      <c r="F16" s="16">
        <v>1075</v>
      </c>
      <c r="G16" s="16">
        <v>7</v>
      </c>
      <c r="H16" s="16">
        <v>46</v>
      </c>
      <c r="I16" s="16">
        <v>336</v>
      </c>
      <c r="J16" s="16">
        <v>1</v>
      </c>
      <c r="K16" s="16">
        <f>INDEX(adp!A$1:H$300,MATCH(A16,adp!B$1:B$300,0),6)</f>
        <v>31</v>
      </c>
      <c r="L16" s="16">
        <f>INDEX(adp!A$1:H$300,MATCH(A16,adp!B$1:B$300,0),8)</f>
        <v>43.53</v>
      </c>
      <c r="M16" s="16">
        <f>INDEX(sos!A$1:E$300,MATCH(B16,sos!A$1:A$300,0),3)</f>
        <v>23</v>
      </c>
      <c r="N16" s="16">
        <f>SUM(F16/'League Settings'!$C$11*'League Settings'!$A$11+G16/'League Settings'!$C$12*'League Settings'!$A$12+H16/'League Settings'!$C$16*'League Settings'!$A$16+I16/'League Settings'!$C$17*'League Settings'!$A$17+J16/'League Settings'!$C$18*'League Settings'!$A$18)</f>
        <v>235.1</v>
      </c>
    </row>
    <row r="17" spans="1:14" ht="15">
      <c r="A17" s="17" t="s">
        <v>218</v>
      </c>
      <c r="B17" s="16" t="s">
        <v>57</v>
      </c>
      <c r="C17" s="16">
        <v>5</v>
      </c>
      <c r="D17" s="16" t="s">
        <v>340</v>
      </c>
      <c r="E17" s="16">
        <v>247</v>
      </c>
      <c r="F17" s="16">
        <v>1085</v>
      </c>
      <c r="G17" s="16">
        <v>7</v>
      </c>
      <c r="H17" s="16">
        <v>40</v>
      </c>
      <c r="I17" s="16">
        <v>245</v>
      </c>
      <c r="J17" s="16">
        <v>1</v>
      </c>
      <c r="K17" s="16">
        <f>INDEX(adp!A$1:H$300,MATCH(A17,adp!B$1:B$300,0),6)</f>
        <v>23</v>
      </c>
      <c r="L17" s="16">
        <f>INDEX(adp!A$1:H$300,MATCH(A17,adp!B$1:B$300,0),8)</f>
        <v>45.48</v>
      </c>
      <c r="M17" s="16">
        <f>INDEX(sos!A$1:E$300,MATCH(B17,sos!A$1:A$300,0),3)</f>
        <v>5</v>
      </c>
      <c r="N17" s="16">
        <f>SUM(F17/'League Settings'!$C$11*'League Settings'!$A$11+G17/'League Settings'!$C$12*'League Settings'!$A$12+H17/'League Settings'!$C$16*'League Settings'!$A$16+I17/'League Settings'!$C$17*'League Settings'!$A$17+J17/'League Settings'!$C$18*'League Settings'!$A$18)</f>
        <v>221</v>
      </c>
    </row>
    <row r="18" spans="1:14" ht="15">
      <c r="A18" s="17" t="s">
        <v>209</v>
      </c>
      <c r="B18" s="16" t="s">
        <v>67</v>
      </c>
      <c r="C18" s="16">
        <v>11</v>
      </c>
      <c r="D18" s="16" t="s">
        <v>340</v>
      </c>
      <c r="E18" s="16">
        <v>241</v>
      </c>
      <c r="F18" s="16">
        <v>1086</v>
      </c>
      <c r="G18" s="16">
        <v>8</v>
      </c>
      <c r="H18" s="16">
        <v>17</v>
      </c>
      <c r="I18" s="16">
        <v>155</v>
      </c>
      <c r="J18" s="16">
        <v>1</v>
      </c>
      <c r="K18" s="16">
        <f>INDEX(adp!A$1:H$300,MATCH(A18,adp!B$1:B$300,0),6)</f>
        <v>27</v>
      </c>
      <c r="L18" s="16">
        <f>INDEX(adp!A$1:H$300,MATCH(A18,adp!B$1:B$300,0),8)</f>
        <v>22.39</v>
      </c>
      <c r="M18" s="16">
        <f>INDEX(sos!A$1:E$300,MATCH(B18,sos!A$1:A$300,0),3)</f>
        <v>21</v>
      </c>
      <c r="N18" s="16">
        <f>SUM(F18/'League Settings'!$C$11*'League Settings'!$A$11+G18/'League Settings'!$C$12*'League Settings'!$A$12+H18/'League Settings'!$C$16*'League Settings'!$A$16+I18/'League Settings'!$C$17*'League Settings'!$A$17+J18/'League Settings'!$C$18*'League Settings'!$A$18)</f>
        <v>195.1</v>
      </c>
    </row>
    <row r="19" spans="1:14" ht="15">
      <c r="A19" s="17" t="s">
        <v>226</v>
      </c>
      <c r="B19" s="16" t="s">
        <v>73</v>
      </c>
      <c r="C19" s="16">
        <v>9</v>
      </c>
      <c r="D19" s="16" t="s">
        <v>340</v>
      </c>
      <c r="E19" s="16">
        <v>259</v>
      </c>
      <c r="F19" s="16">
        <v>1139</v>
      </c>
      <c r="G19" s="16">
        <v>7</v>
      </c>
      <c r="H19" s="16">
        <v>28</v>
      </c>
      <c r="I19" s="16">
        <v>205</v>
      </c>
      <c r="J19" s="16">
        <v>0</v>
      </c>
      <c r="K19" s="16">
        <f>INDEX(adp!A$1:H$300,MATCH(A19,adp!B$1:B$300,0),6)</f>
        <v>26</v>
      </c>
      <c r="L19" s="16">
        <f>INDEX(adp!A$1:H$300,MATCH(A19,adp!B$1:B$300,0),8)</f>
        <v>71.05</v>
      </c>
      <c r="M19" s="16">
        <f>INDEX(sos!A$1:E$300,MATCH(B19,sos!A$1:A$300,0),3)</f>
        <v>25</v>
      </c>
      <c r="N19" s="16">
        <f>SUM(F19/'League Settings'!$C$11*'League Settings'!$A$11+G19/'League Settings'!$C$12*'League Settings'!$A$12+H19/'League Settings'!$C$16*'League Settings'!$A$16+I19/'League Settings'!$C$17*'League Settings'!$A$17+J19/'League Settings'!$C$18*'League Settings'!$A$18)</f>
        <v>204.4</v>
      </c>
    </row>
    <row r="20" spans="1:14" ht="15">
      <c r="A20" s="17" t="s">
        <v>222</v>
      </c>
      <c r="B20" s="16" t="s">
        <v>39</v>
      </c>
      <c r="C20" s="16">
        <v>7</v>
      </c>
      <c r="D20" s="16" t="s">
        <v>340</v>
      </c>
      <c r="E20" s="16">
        <v>278</v>
      </c>
      <c r="F20" s="16">
        <v>1113</v>
      </c>
      <c r="G20" s="16">
        <v>9</v>
      </c>
      <c r="H20" s="16">
        <v>8</v>
      </c>
      <c r="I20" s="16">
        <v>52</v>
      </c>
      <c r="J20" s="16">
        <v>0</v>
      </c>
      <c r="K20" s="16">
        <f>INDEX(adp!A$1:H$300,MATCH(A20,adp!B$1:B$300,0),6)</f>
        <v>30</v>
      </c>
      <c r="L20" s="16">
        <f>INDEX(adp!A$1:H$300,MATCH(A20,adp!B$1:B$300,0),8)</f>
        <v>53.11</v>
      </c>
      <c r="M20" s="16">
        <f>INDEX(sos!A$1:E$300,MATCH(B20,sos!A$1:A$300,0),3)</f>
        <v>1</v>
      </c>
      <c r="N20" s="16">
        <f>SUM(F20/'League Settings'!$C$11*'League Settings'!$A$11+G20/'League Settings'!$C$12*'League Settings'!$A$12+H20/'League Settings'!$C$16*'League Settings'!$A$16+I20/'League Settings'!$C$17*'League Settings'!$A$17+J20/'League Settings'!$C$18*'League Settings'!$A$18)</f>
        <v>178.5</v>
      </c>
    </row>
    <row r="21" spans="1:14" ht="15">
      <c r="A21" s="17" t="s">
        <v>214</v>
      </c>
      <c r="B21" s="16" t="s">
        <v>33</v>
      </c>
      <c r="C21" s="16">
        <v>6</v>
      </c>
      <c r="D21" s="16" t="s">
        <v>340</v>
      </c>
      <c r="E21" s="16">
        <v>128</v>
      </c>
      <c r="F21" s="16">
        <v>565</v>
      </c>
      <c r="G21" s="16">
        <v>3</v>
      </c>
      <c r="H21" s="16">
        <v>74</v>
      </c>
      <c r="I21" s="16">
        <v>645</v>
      </c>
      <c r="J21" s="16">
        <v>5</v>
      </c>
      <c r="K21" s="16">
        <f>INDEX(adp!A$1:H$300,MATCH(A21,adp!B$1:B$300,0),6)</f>
        <v>29</v>
      </c>
      <c r="L21" s="16">
        <f>INDEX(adp!A$1:H$300,MATCH(A21,adp!B$1:B$300,0),8)</f>
        <v>29.71</v>
      </c>
      <c r="M21" s="16">
        <f>INDEX(sos!A$1:E$300,MATCH(B21,sos!A$1:A$300,0),3)</f>
        <v>2</v>
      </c>
      <c r="N21" s="16">
        <f>SUM(F21/'League Settings'!$C$11*'League Settings'!$A$11+G21/'League Settings'!$C$12*'League Settings'!$A$12+H21/'League Settings'!$C$16*'League Settings'!$A$16+I21/'League Settings'!$C$17*'League Settings'!$A$17+J21/'League Settings'!$C$18*'League Settings'!$A$18)</f>
        <v>243</v>
      </c>
    </row>
    <row r="22" spans="1:14" ht="15">
      <c r="A22" s="17" t="s">
        <v>223</v>
      </c>
      <c r="B22" s="16" t="s">
        <v>51</v>
      </c>
      <c r="C22" s="16">
        <v>10</v>
      </c>
      <c r="D22" s="16" t="s">
        <v>340</v>
      </c>
      <c r="E22" s="16">
        <v>245</v>
      </c>
      <c r="F22" s="16">
        <v>979</v>
      </c>
      <c r="G22" s="16">
        <v>5</v>
      </c>
      <c r="H22" s="16">
        <v>47</v>
      </c>
      <c r="I22" s="16">
        <v>350</v>
      </c>
      <c r="J22" s="16">
        <v>1</v>
      </c>
      <c r="K22" s="16">
        <f>INDEX(adp!A$1:H$300,MATCH(A22,adp!B$1:B$300,0),6)</f>
        <v>23</v>
      </c>
      <c r="L22" s="16">
        <f>INDEX(adp!A$1:H$300,MATCH(A22,adp!B$1:B$300,0),8)</f>
        <v>63.1</v>
      </c>
      <c r="M22" s="16">
        <f>INDEX(sos!A$1:E$300,MATCH(B22,sos!A$1:A$300,0),3)</f>
        <v>7</v>
      </c>
      <c r="N22" s="16">
        <f>SUM(F22/'League Settings'!$C$11*'League Settings'!$A$11+G22/'League Settings'!$C$12*'League Settings'!$A$12+H22/'League Settings'!$C$16*'League Settings'!$A$16+I22/'League Settings'!$C$17*'League Settings'!$A$17+J22/'League Settings'!$C$18*'League Settings'!$A$18)</f>
        <v>215.9</v>
      </c>
    </row>
    <row r="23" spans="1:14" ht="15">
      <c r="A23" s="17" t="s">
        <v>219</v>
      </c>
      <c r="B23" s="16" t="s">
        <v>63</v>
      </c>
      <c r="C23" s="16">
        <v>9</v>
      </c>
      <c r="D23" s="16" t="s">
        <v>340</v>
      </c>
      <c r="E23" s="16">
        <v>228</v>
      </c>
      <c r="F23" s="16">
        <v>1005</v>
      </c>
      <c r="G23" s="16">
        <v>8</v>
      </c>
      <c r="H23" s="16">
        <v>19</v>
      </c>
      <c r="I23" s="16">
        <v>141</v>
      </c>
      <c r="J23" s="16">
        <v>1</v>
      </c>
      <c r="K23" s="16">
        <f>INDEX(adp!A$1:H$300,MATCH(A23,adp!B$1:B$300,0),6)</f>
        <v>29</v>
      </c>
      <c r="L23" s="16">
        <f>INDEX(adp!A$1:H$300,MATCH(A23,adp!B$1:B$300,0),8)</f>
        <v>51.24</v>
      </c>
      <c r="M23" s="16">
        <f>INDEX(sos!A$1:E$300,MATCH(B23,sos!A$1:A$300,0),3)</f>
        <v>14</v>
      </c>
      <c r="N23" s="16">
        <f>SUM(F23/'League Settings'!$C$11*'League Settings'!$A$11+G23/'League Settings'!$C$12*'League Settings'!$A$12+H23/'League Settings'!$C$16*'League Settings'!$A$16+I23/'League Settings'!$C$17*'League Settings'!$A$17+J23/'League Settings'!$C$18*'League Settings'!$A$18)</f>
        <v>187.6</v>
      </c>
    </row>
    <row r="24" spans="1:14" ht="15">
      <c r="A24" s="17" t="s">
        <v>230</v>
      </c>
      <c r="B24" s="16" t="s">
        <v>49</v>
      </c>
      <c r="C24" s="16">
        <v>4</v>
      </c>
      <c r="D24" s="16" t="s">
        <v>340</v>
      </c>
      <c r="E24" s="16">
        <v>222</v>
      </c>
      <c r="F24" s="16">
        <v>956</v>
      </c>
      <c r="G24" s="16">
        <v>6</v>
      </c>
      <c r="H24" s="16">
        <v>40</v>
      </c>
      <c r="I24" s="16">
        <v>289</v>
      </c>
      <c r="J24" s="16">
        <v>1</v>
      </c>
      <c r="K24" s="16">
        <f>INDEX(adp!A$1:H$300,MATCH(A24,adp!B$1:B$300,0),6)</f>
        <v>27</v>
      </c>
      <c r="L24" s="16">
        <f>INDEX(adp!A$1:H$300,MATCH(A24,adp!B$1:B$300,0),8)</f>
        <v>79.08</v>
      </c>
      <c r="M24" s="16">
        <f>INDEX(sos!A$1:E$300,MATCH(B24,sos!A$1:A$300,0),3)</f>
        <v>13</v>
      </c>
      <c r="N24" s="16">
        <f>SUM(F24/'League Settings'!$C$11*'League Settings'!$A$11+G24/'League Settings'!$C$12*'League Settings'!$A$12+H24/'League Settings'!$C$16*'League Settings'!$A$16+I24/'League Settings'!$C$17*'League Settings'!$A$17+J24/'League Settings'!$C$18*'League Settings'!$A$18)</f>
        <v>206.5</v>
      </c>
    </row>
    <row r="25" spans="1:14" ht="15">
      <c r="A25" s="17" t="s">
        <v>220</v>
      </c>
      <c r="B25" s="16" t="s">
        <v>89</v>
      </c>
      <c r="C25" s="16">
        <v>7</v>
      </c>
      <c r="D25" s="16" t="s">
        <v>340</v>
      </c>
      <c r="E25" s="16">
        <v>207</v>
      </c>
      <c r="F25" s="16">
        <v>868</v>
      </c>
      <c r="G25" s="16">
        <v>5</v>
      </c>
      <c r="H25" s="16">
        <v>42</v>
      </c>
      <c r="I25" s="16">
        <v>324</v>
      </c>
      <c r="J25" s="16">
        <v>2</v>
      </c>
      <c r="K25" s="16">
        <f>INDEX(adp!A$1:H$300,MATCH(A25,adp!B$1:B$300,0),6)</f>
        <v>27</v>
      </c>
      <c r="L25" s="16">
        <f>INDEX(adp!A$1:H$300,MATCH(A25,adp!B$1:B$300,0),8)</f>
        <v>53.1</v>
      </c>
      <c r="M25" s="16">
        <f>INDEX(sos!A$1:E$300,MATCH(B25,sos!A$1:A$300,0),3)</f>
        <v>12</v>
      </c>
      <c r="N25" s="16">
        <f>SUM(F25/'League Settings'!$C$11*'League Settings'!$A$11+G25/'League Settings'!$C$12*'League Settings'!$A$12+H25/'League Settings'!$C$16*'League Settings'!$A$16+I25/'League Settings'!$C$17*'League Settings'!$A$17+J25/'League Settings'!$C$18*'League Settings'!$A$18)</f>
        <v>203.20000000000002</v>
      </c>
    </row>
    <row r="26" spans="1:14" ht="15">
      <c r="A26" s="17" t="s">
        <v>224</v>
      </c>
      <c r="B26" s="16" t="s">
        <v>35</v>
      </c>
      <c r="C26" s="16">
        <v>6</v>
      </c>
      <c r="D26" s="16" t="s">
        <v>340</v>
      </c>
      <c r="E26" s="16">
        <v>164</v>
      </c>
      <c r="F26" s="16">
        <v>785</v>
      </c>
      <c r="G26" s="16">
        <v>7</v>
      </c>
      <c r="H26" s="16">
        <v>38</v>
      </c>
      <c r="I26" s="16">
        <v>310</v>
      </c>
      <c r="J26" s="16">
        <v>1</v>
      </c>
      <c r="K26" s="16">
        <f>INDEX(adp!A$1:H$300,MATCH(A26,adp!B$1:B$300,0),6)</f>
        <v>25</v>
      </c>
      <c r="L26" s="16">
        <f>INDEX(adp!A$1:H$300,MATCH(A26,adp!B$1:B$300,0),8)</f>
        <v>67.48</v>
      </c>
      <c r="M26" s="16">
        <f>INDEX(sos!A$1:E$300,MATCH(B26,sos!A$1:A$300,0),3)</f>
        <v>6</v>
      </c>
      <c r="N26" s="16">
        <f>SUM(F26/'League Settings'!$C$11*'League Settings'!$A$11+G26/'League Settings'!$C$12*'League Settings'!$A$12+H26/'League Settings'!$C$16*'League Settings'!$A$16+I26/'League Settings'!$C$17*'League Settings'!$A$17+J26/'League Settings'!$C$18*'League Settings'!$A$18)</f>
        <v>195.5</v>
      </c>
    </row>
    <row r="27" spans="1:14" ht="15">
      <c r="A27" s="17" t="s">
        <v>235</v>
      </c>
      <c r="B27" s="16" t="s">
        <v>47</v>
      </c>
      <c r="C27" s="16">
        <v>7</v>
      </c>
      <c r="D27" s="16" t="s">
        <v>340</v>
      </c>
      <c r="E27" s="16">
        <v>242</v>
      </c>
      <c r="F27" s="16">
        <v>1017</v>
      </c>
      <c r="G27" s="16">
        <v>8</v>
      </c>
      <c r="H27" s="16">
        <v>11</v>
      </c>
      <c r="I27" s="16">
        <v>67</v>
      </c>
      <c r="J27" s="16">
        <v>0</v>
      </c>
      <c r="K27" s="16">
        <f>INDEX(adp!A$1:H$300,MATCH(A27,adp!B$1:B$300,0),6)</f>
        <v>30</v>
      </c>
      <c r="L27" s="16">
        <f>INDEX(adp!A$1:H$300,MATCH(A27,adp!B$1:B$300,0),8)</f>
        <v>92.55</v>
      </c>
      <c r="M27" s="16">
        <f>INDEX(sos!A$1:E$300,MATCH(B27,sos!A$1:A$300,0),3)</f>
        <v>9</v>
      </c>
      <c r="N27" s="16">
        <f>SUM(F27/'League Settings'!$C$11*'League Settings'!$A$11+G27/'League Settings'!$C$12*'League Settings'!$A$12+H27/'League Settings'!$C$16*'League Settings'!$A$16+I27/'League Settings'!$C$17*'League Settings'!$A$17+J27/'League Settings'!$C$18*'League Settings'!$A$18)</f>
        <v>167.39999999999998</v>
      </c>
    </row>
    <row r="28" spans="1:14" ht="15">
      <c r="A28" s="17" t="s">
        <v>242</v>
      </c>
      <c r="B28" s="16" t="s">
        <v>29</v>
      </c>
      <c r="C28" s="16">
        <v>9</v>
      </c>
      <c r="D28" s="16" t="s">
        <v>340</v>
      </c>
      <c r="E28" s="16">
        <v>195</v>
      </c>
      <c r="F28" s="16">
        <v>856</v>
      </c>
      <c r="G28" s="16">
        <v>8</v>
      </c>
      <c r="H28" s="16">
        <v>25</v>
      </c>
      <c r="I28" s="16">
        <v>206</v>
      </c>
      <c r="J28" s="16">
        <v>0</v>
      </c>
      <c r="K28" s="16">
        <f>INDEX(adp!A$1:H$300,MATCH(A28,adp!B$1:B$300,0),6)</f>
        <v>23</v>
      </c>
      <c r="L28" s="16">
        <f>INDEX(adp!A$1:H$300,MATCH(A28,adp!B$1:B$300,0),8)</f>
        <v>103.93</v>
      </c>
      <c r="M28" s="16">
        <f>INDEX(sos!A$1:E$300,MATCH(B28,sos!A$1:A$300,0),3)</f>
        <v>24</v>
      </c>
      <c r="N28" s="16">
        <f>SUM(F28/'League Settings'!$C$11*'League Settings'!$A$11+G28/'League Settings'!$C$12*'League Settings'!$A$12+H28/'League Settings'!$C$16*'League Settings'!$A$16+I28/'League Settings'!$C$17*'League Settings'!$A$17+J28/'League Settings'!$C$18*'League Settings'!$A$18)</f>
        <v>179.2</v>
      </c>
    </row>
    <row r="29" spans="1:14" ht="15">
      <c r="A29" s="17" t="s">
        <v>232</v>
      </c>
      <c r="B29" s="16" t="s">
        <v>61</v>
      </c>
      <c r="C29" s="16">
        <v>8</v>
      </c>
      <c r="D29" s="16" t="s">
        <v>340</v>
      </c>
      <c r="E29" s="16">
        <v>225</v>
      </c>
      <c r="F29" s="16">
        <v>945</v>
      </c>
      <c r="G29" s="16">
        <v>7</v>
      </c>
      <c r="H29" s="16">
        <v>22</v>
      </c>
      <c r="I29" s="16">
        <v>150</v>
      </c>
      <c r="J29" s="16">
        <v>0</v>
      </c>
      <c r="K29" s="16">
        <f>INDEX(adp!A$1:H$300,MATCH(A29,adp!B$1:B$300,0),6)</f>
        <v>27</v>
      </c>
      <c r="L29" s="16">
        <f>INDEX(adp!A$1:H$300,MATCH(A29,adp!B$1:B$300,0),8)</f>
        <v>80.49</v>
      </c>
      <c r="M29" s="16">
        <f>INDEX(sos!A$1:E$300,MATCH(B29,sos!A$1:A$300,0),3)</f>
        <v>27</v>
      </c>
      <c r="N29" s="16">
        <f>SUM(F29/'League Settings'!$C$11*'League Settings'!$A$11+G29/'League Settings'!$C$12*'League Settings'!$A$12+H29/'League Settings'!$C$16*'League Settings'!$A$16+I29/'League Settings'!$C$17*'League Settings'!$A$17+J29/'League Settings'!$C$18*'League Settings'!$A$18)</f>
        <v>173.5</v>
      </c>
    </row>
    <row r="30" spans="1:14" ht="15">
      <c r="A30" s="17" t="s">
        <v>228</v>
      </c>
      <c r="B30" s="16" t="s">
        <v>81</v>
      </c>
      <c r="C30" s="16">
        <v>10</v>
      </c>
      <c r="D30" s="16" t="s">
        <v>340</v>
      </c>
      <c r="E30" s="16">
        <v>212</v>
      </c>
      <c r="F30" s="16">
        <v>910</v>
      </c>
      <c r="G30" s="16">
        <v>8</v>
      </c>
      <c r="H30" s="16">
        <v>14</v>
      </c>
      <c r="I30" s="16">
        <v>92</v>
      </c>
      <c r="J30" s="16">
        <v>0</v>
      </c>
      <c r="K30" s="16">
        <f>INDEX(adp!A$1:H$300,MATCH(A30,adp!B$1:B$300,0),6)</f>
        <v>24</v>
      </c>
      <c r="L30" s="16">
        <f>INDEX(adp!A$1:H$300,MATCH(A30,adp!B$1:B$300,0),8)</f>
        <v>73.98</v>
      </c>
      <c r="M30" s="16">
        <f>INDEX(sos!A$1:E$300,MATCH(B30,sos!A$1:A$300,0),3)</f>
        <v>30</v>
      </c>
      <c r="N30" s="16">
        <f>SUM(F30/'League Settings'!$C$11*'League Settings'!$A$11+G30/'League Settings'!$C$12*'League Settings'!$A$12+H30/'League Settings'!$C$16*'League Settings'!$A$16+I30/'League Settings'!$C$17*'League Settings'!$A$17+J30/'League Settings'!$C$18*'League Settings'!$A$18)</f>
        <v>162.2</v>
      </c>
    </row>
    <row r="31" spans="1:14" ht="15">
      <c r="A31" s="17" t="s">
        <v>239</v>
      </c>
      <c r="B31" s="16" t="s">
        <v>26</v>
      </c>
      <c r="C31" s="16">
        <v>10</v>
      </c>
      <c r="D31" s="16" t="s">
        <v>340</v>
      </c>
      <c r="E31" s="16">
        <v>204</v>
      </c>
      <c r="F31" s="16">
        <v>856</v>
      </c>
      <c r="G31" s="16">
        <v>4</v>
      </c>
      <c r="H31" s="16">
        <v>46</v>
      </c>
      <c r="I31" s="16">
        <v>315</v>
      </c>
      <c r="J31" s="16">
        <v>1</v>
      </c>
      <c r="K31" s="16">
        <f>INDEX(adp!A$1:H$300,MATCH(A31,adp!B$1:B$300,0),6)</f>
        <v>26</v>
      </c>
      <c r="L31" s="16">
        <f>INDEX(adp!A$1:H$300,MATCH(A31,adp!B$1:B$300,0),8)</f>
        <v>99.52</v>
      </c>
      <c r="M31" s="16">
        <f>INDEX(sos!A$1:E$300,MATCH(B31,sos!A$1:A$300,0),3)</f>
        <v>28</v>
      </c>
      <c r="N31" s="16">
        <f>SUM(F31/'League Settings'!$C$11*'League Settings'!$A$11+G31/'League Settings'!$C$12*'League Settings'!$A$12+H31/'League Settings'!$C$16*'League Settings'!$A$16+I31/'League Settings'!$C$17*'League Settings'!$A$17+J31/'League Settings'!$C$18*'League Settings'!$A$18)</f>
        <v>193.1</v>
      </c>
    </row>
    <row r="32" spans="1:14" ht="15">
      <c r="A32" s="17" t="s">
        <v>231</v>
      </c>
      <c r="B32" s="16" t="s">
        <v>31</v>
      </c>
      <c r="C32" s="16">
        <v>5</v>
      </c>
      <c r="D32" s="16" t="s">
        <v>340</v>
      </c>
      <c r="E32" s="16">
        <v>146</v>
      </c>
      <c r="F32" s="16">
        <v>615</v>
      </c>
      <c r="G32" s="16">
        <v>4</v>
      </c>
      <c r="H32" s="16">
        <v>56</v>
      </c>
      <c r="I32" s="16">
        <v>485</v>
      </c>
      <c r="J32" s="16">
        <v>1</v>
      </c>
      <c r="K32" s="16">
        <f>INDEX(adp!A$1:H$300,MATCH(A32,adp!B$1:B$300,0),6)</f>
        <v>23</v>
      </c>
      <c r="L32" s="16">
        <f>INDEX(adp!A$1:H$300,MATCH(A32,adp!B$1:B$300,0),8)</f>
        <v>79.51</v>
      </c>
      <c r="M32" s="16">
        <f>INDEX(sos!A$1:E$300,MATCH(B32,sos!A$1:A$300,0),3)</f>
        <v>29</v>
      </c>
      <c r="N32" s="16">
        <f>SUM(F32/'League Settings'!$C$11*'League Settings'!$A$11+G32/'League Settings'!$C$12*'League Settings'!$A$12+H32/'League Settings'!$C$16*'League Settings'!$A$16+I32/'League Settings'!$C$17*'League Settings'!$A$17+J32/'League Settings'!$C$18*'League Settings'!$A$18)</f>
        <v>196</v>
      </c>
    </row>
    <row r="33" spans="1:14" ht="15">
      <c r="A33" s="17" t="s">
        <v>243</v>
      </c>
      <c r="B33" s="16" t="s">
        <v>35</v>
      </c>
      <c r="C33" s="16">
        <v>6</v>
      </c>
      <c r="D33" s="16" t="s">
        <v>340</v>
      </c>
      <c r="E33" s="16">
        <v>176</v>
      </c>
      <c r="F33" s="16">
        <v>845</v>
      </c>
      <c r="G33" s="16">
        <v>7</v>
      </c>
      <c r="H33" s="16">
        <v>14</v>
      </c>
      <c r="I33" s="16">
        <v>114</v>
      </c>
      <c r="J33" s="16">
        <v>0</v>
      </c>
      <c r="K33" s="16">
        <f>INDEX(adp!A$1:H$300,MATCH(A33,adp!B$1:B$300,0),6)</f>
        <v>29</v>
      </c>
      <c r="L33" s="16">
        <f>INDEX(adp!A$1:H$300,MATCH(A33,adp!B$1:B$300,0),8)</f>
        <v>106.25</v>
      </c>
      <c r="M33" s="16">
        <f>INDEX(sos!A$1:E$300,MATCH(B33,sos!A$1:A$300,0),3)</f>
        <v>6</v>
      </c>
      <c r="N33" s="16">
        <f>SUM(F33/'League Settings'!$C$11*'League Settings'!$A$11+G33/'League Settings'!$C$12*'League Settings'!$A$12+H33/'League Settings'!$C$16*'League Settings'!$A$16+I33/'League Settings'!$C$17*'League Settings'!$A$17+J33/'League Settings'!$C$18*'League Settings'!$A$18)</f>
        <v>151.9</v>
      </c>
    </row>
    <row r="34" spans="1:14" ht="15">
      <c r="A34" s="17" t="s">
        <v>238</v>
      </c>
      <c r="B34" s="16" t="s">
        <v>75</v>
      </c>
      <c r="C34" s="16">
        <v>4</v>
      </c>
      <c r="D34" s="16" t="s">
        <v>340</v>
      </c>
      <c r="E34" s="16">
        <v>199</v>
      </c>
      <c r="F34" s="16">
        <v>856</v>
      </c>
      <c r="G34" s="16">
        <v>4</v>
      </c>
      <c r="H34" s="16">
        <v>24</v>
      </c>
      <c r="I34" s="16">
        <v>165</v>
      </c>
      <c r="J34" s="16">
        <v>0</v>
      </c>
      <c r="K34" s="16">
        <f>INDEX(adp!A$1:H$300,MATCH(A34,adp!B$1:B$300,0),6)</f>
        <v>25</v>
      </c>
      <c r="L34" s="16">
        <f>INDEX(adp!A$1:H$300,MATCH(A34,adp!B$1:B$300,0),8)</f>
        <v>96.46</v>
      </c>
      <c r="M34" s="16">
        <f>INDEX(sos!A$1:E$300,MATCH(B34,sos!A$1:A$300,0),3)</f>
        <v>26</v>
      </c>
      <c r="N34" s="16">
        <f>SUM(F34/'League Settings'!$C$11*'League Settings'!$A$11+G34/'League Settings'!$C$12*'League Settings'!$A$12+H34/'League Settings'!$C$16*'League Settings'!$A$16+I34/'League Settings'!$C$17*'League Settings'!$A$17+J34/'League Settings'!$C$18*'League Settings'!$A$18)</f>
        <v>150.1</v>
      </c>
    </row>
    <row r="35" spans="1:14" ht="15">
      <c r="A35" s="17" t="s">
        <v>252</v>
      </c>
      <c r="B35" s="16" t="s">
        <v>89</v>
      </c>
      <c r="C35" s="16">
        <v>7</v>
      </c>
      <c r="D35" s="16" t="s">
        <v>340</v>
      </c>
      <c r="E35" s="16">
        <v>200</v>
      </c>
      <c r="F35" s="16">
        <v>878</v>
      </c>
      <c r="G35" s="16">
        <v>4</v>
      </c>
      <c r="H35" s="16">
        <v>18</v>
      </c>
      <c r="I35" s="16">
        <v>142</v>
      </c>
      <c r="J35" s="16">
        <v>0</v>
      </c>
      <c r="K35" s="16">
        <f>INDEX(adp!A$1:H$300,MATCH(A35,adp!B$1:B$300,0),6)</f>
        <v>24</v>
      </c>
      <c r="L35" s="16">
        <f>INDEX(adp!A$1:H$300,MATCH(A35,adp!B$1:B$300,0),8)</f>
        <v>139.2</v>
      </c>
      <c r="M35" s="16">
        <f>INDEX(sos!A$1:E$300,MATCH(B35,sos!A$1:A$300,0),3)</f>
        <v>12</v>
      </c>
      <c r="N35" s="16">
        <f>SUM(F35/'League Settings'!$C$11*'League Settings'!$A$11+G35/'League Settings'!$C$12*'League Settings'!$A$12+H35/'League Settings'!$C$16*'League Settings'!$A$16+I35/'League Settings'!$C$17*'League Settings'!$A$17+J35/'League Settings'!$C$18*'League Settings'!$A$18)</f>
        <v>144</v>
      </c>
    </row>
    <row r="36" spans="1:14" ht="15">
      <c r="A36" s="17" t="s">
        <v>234</v>
      </c>
      <c r="B36" s="16" t="s">
        <v>65</v>
      </c>
      <c r="C36" s="16">
        <v>8</v>
      </c>
      <c r="D36" s="16" t="s">
        <v>340</v>
      </c>
      <c r="E36" s="16">
        <v>156</v>
      </c>
      <c r="F36" s="16">
        <v>735</v>
      </c>
      <c r="G36" s="16">
        <v>6</v>
      </c>
      <c r="H36" s="16">
        <v>15</v>
      </c>
      <c r="I36" s="16">
        <v>115</v>
      </c>
      <c r="J36" s="16">
        <v>0</v>
      </c>
      <c r="K36" s="16">
        <f>INDEX(adp!A$1:H$300,MATCH(A36,adp!B$1:B$300,0),6)</f>
        <v>23</v>
      </c>
      <c r="L36" s="16">
        <f>INDEX(adp!A$1:H$300,MATCH(A36,adp!B$1:B$300,0),8)</f>
        <v>88.06</v>
      </c>
      <c r="M36" s="16">
        <f>INDEX(sos!A$1:E$300,MATCH(B36,sos!A$1:A$300,0),3)</f>
        <v>15</v>
      </c>
      <c r="N36" s="16">
        <f>SUM(F36/'League Settings'!$C$11*'League Settings'!$A$11+G36/'League Settings'!$C$12*'League Settings'!$A$12+H36/'League Settings'!$C$16*'League Settings'!$A$16+I36/'League Settings'!$C$17*'League Settings'!$A$17+J36/'League Settings'!$C$18*'League Settings'!$A$18)</f>
        <v>136</v>
      </c>
    </row>
    <row r="37" spans="1:14" ht="15">
      <c r="A37" s="17" t="s">
        <v>254</v>
      </c>
      <c r="B37" s="16" t="s">
        <v>33</v>
      </c>
      <c r="C37" s="16">
        <v>6</v>
      </c>
      <c r="D37" s="16" t="s">
        <v>340</v>
      </c>
      <c r="E37" s="16">
        <v>127</v>
      </c>
      <c r="F37" s="16">
        <v>532</v>
      </c>
      <c r="G37" s="16">
        <v>5</v>
      </c>
      <c r="H37" s="16">
        <v>43</v>
      </c>
      <c r="I37" s="16">
        <v>295</v>
      </c>
      <c r="J37" s="16">
        <v>1</v>
      </c>
      <c r="K37" s="16">
        <f>INDEX(adp!A$1:H$300,MATCH(A37,adp!B$1:B$300,0),6)</f>
        <v>27</v>
      </c>
      <c r="L37" s="16">
        <f>INDEX(adp!A$1:H$300,MATCH(A37,adp!B$1:B$300,0),8)</f>
        <v>146.4</v>
      </c>
      <c r="M37" s="16">
        <f>INDEX(sos!A$1:E$300,MATCH(B37,sos!A$1:A$300,0),3)</f>
        <v>2</v>
      </c>
      <c r="N37" s="16">
        <f>SUM(F37/'League Settings'!$C$11*'League Settings'!$A$11+G37/'League Settings'!$C$12*'League Settings'!$A$12+H37/'League Settings'!$C$16*'League Settings'!$A$16+I37/'League Settings'!$C$17*'League Settings'!$A$17+J37/'League Settings'!$C$18*'League Settings'!$A$18)</f>
        <v>161.7</v>
      </c>
    </row>
    <row r="38" spans="1:14" ht="15">
      <c r="A38" s="17" t="s">
        <v>233</v>
      </c>
      <c r="B38" s="16" t="s">
        <v>33</v>
      </c>
      <c r="C38" s="16">
        <v>6</v>
      </c>
      <c r="D38" s="16" t="s">
        <v>340</v>
      </c>
      <c r="E38" s="16">
        <v>187</v>
      </c>
      <c r="F38" s="16">
        <v>746</v>
      </c>
      <c r="G38" s="16">
        <v>6</v>
      </c>
      <c r="H38" s="16">
        <v>8</v>
      </c>
      <c r="I38" s="16">
        <v>65</v>
      </c>
      <c r="J38" s="16">
        <v>0</v>
      </c>
      <c r="K38" s="16">
        <f>INDEX(adp!A$1:H$300,MATCH(A38,adp!B$1:B$300,0),6)</f>
        <v>22</v>
      </c>
      <c r="L38" s="16">
        <f>INDEX(adp!A$1:H$300,MATCH(A38,adp!B$1:B$300,0),8)</f>
        <v>84.92</v>
      </c>
      <c r="M38" s="16">
        <f>INDEX(sos!A$1:E$300,MATCH(B38,sos!A$1:A$300,0),3)</f>
        <v>2</v>
      </c>
      <c r="N38" s="16">
        <f>SUM(F38/'League Settings'!$C$11*'League Settings'!$A$11+G38/'League Settings'!$C$12*'League Settings'!$A$12+H38/'League Settings'!$C$16*'League Settings'!$A$16+I38/'League Settings'!$C$17*'League Settings'!$A$17+J38/'League Settings'!$C$18*'League Settings'!$A$18)</f>
        <v>125.1</v>
      </c>
    </row>
    <row r="39" spans="1:14" ht="15">
      <c r="A39" s="17" t="s">
        <v>253</v>
      </c>
      <c r="B39" s="16" t="s">
        <v>45</v>
      </c>
      <c r="C39" s="16">
        <v>5</v>
      </c>
      <c r="D39" s="16" t="s">
        <v>340</v>
      </c>
      <c r="E39" s="16">
        <v>123</v>
      </c>
      <c r="F39" s="16">
        <v>515</v>
      </c>
      <c r="G39" s="16">
        <v>4</v>
      </c>
      <c r="H39" s="16">
        <v>39</v>
      </c>
      <c r="I39" s="16">
        <v>285</v>
      </c>
      <c r="J39" s="16">
        <v>1</v>
      </c>
      <c r="K39" s="16">
        <f>INDEX(adp!A$1:H$300,MATCH(A39,adp!B$1:B$300,0),6)</f>
        <v>25</v>
      </c>
      <c r="L39" s="16">
        <f>INDEX(adp!A$1:H$300,MATCH(A39,adp!B$1:B$300,0),8)</f>
        <v>139.97</v>
      </c>
      <c r="M39" s="16">
        <f>INDEX(sos!A$1:E$300,MATCH(B39,sos!A$1:A$300,0),3)</f>
        <v>8</v>
      </c>
      <c r="N39" s="16">
        <f>SUM(F39/'League Settings'!$C$11*'League Settings'!$A$11+G39/'League Settings'!$C$12*'League Settings'!$A$12+H39/'League Settings'!$C$16*'League Settings'!$A$16+I39/'League Settings'!$C$17*'League Settings'!$A$17+J39/'League Settings'!$C$18*'League Settings'!$A$18)</f>
        <v>149</v>
      </c>
    </row>
    <row r="40" spans="1:14" ht="15">
      <c r="A40" s="17" t="s">
        <v>236</v>
      </c>
      <c r="B40" s="16" t="s">
        <v>77</v>
      </c>
      <c r="C40" s="16">
        <v>7</v>
      </c>
      <c r="D40" s="16" t="s">
        <v>340</v>
      </c>
      <c r="E40" s="16">
        <v>132</v>
      </c>
      <c r="F40" s="16">
        <v>556</v>
      </c>
      <c r="G40" s="16">
        <v>5</v>
      </c>
      <c r="H40" s="16">
        <v>24</v>
      </c>
      <c r="I40" s="16">
        <v>175</v>
      </c>
      <c r="J40" s="16">
        <v>1</v>
      </c>
      <c r="K40" s="16">
        <f>INDEX(adp!A$1:H$300,MATCH(A40,adp!B$1:B$300,0),6)</f>
        <v>26</v>
      </c>
      <c r="L40" s="16">
        <f>INDEX(adp!A$1:H$300,MATCH(A40,adp!B$1:B$300,0),8)</f>
        <v>95.06</v>
      </c>
      <c r="M40" s="16">
        <f>INDEX(sos!A$1:E$300,MATCH(B40,sos!A$1:A$300,0),3)</f>
        <v>3</v>
      </c>
      <c r="N40" s="16">
        <f>SUM(F40/'League Settings'!$C$11*'League Settings'!$A$11+G40/'League Settings'!$C$12*'League Settings'!$A$12+H40/'League Settings'!$C$16*'League Settings'!$A$16+I40/'League Settings'!$C$17*'League Settings'!$A$17+J40/'League Settings'!$C$18*'League Settings'!$A$18)</f>
        <v>133.1</v>
      </c>
    </row>
    <row r="41" spans="1:14" ht="15">
      <c r="A41" s="17" t="s">
        <v>248</v>
      </c>
      <c r="B41" s="16" t="s">
        <v>67</v>
      </c>
      <c r="C41" s="16">
        <v>11</v>
      </c>
      <c r="D41" s="16" t="s">
        <v>340</v>
      </c>
      <c r="E41" s="16">
        <v>133</v>
      </c>
      <c r="F41" s="16">
        <v>585</v>
      </c>
      <c r="G41" s="16">
        <v>4</v>
      </c>
      <c r="H41" s="16">
        <v>28</v>
      </c>
      <c r="I41" s="16">
        <v>235</v>
      </c>
      <c r="J41" s="16">
        <v>0</v>
      </c>
      <c r="K41" s="16">
        <f>INDEX(adp!A$1:H$300,MATCH(A41,adp!B$1:B$300,0),6)</f>
        <v>25</v>
      </c>
      <c r="L41" s="16">
        <f>INDEX(adp!A$1:H$300,MATCH(A41,adp!B$1:B$300,0),8)</f>
        <v>126.73</v>
      </c>
      <c r="M41" s="16">
        <f>INDEX(sos!A$1:E$300,MATCH(B41,sos!A$1:A$300,0),3)</f>
        <v>21</v>
      </c>
      <c r="N41" s="16">
        <f>SUM(F41/'League Settings'!$C$11*'League Settings'!$A$11+G41/'League Settings'!$C$12*'League Settings'!$A$12+H41/'League Settings'!$C$16*'League Settings'!$A$16+I41/'League Settings'!$C$17*'League Settings'!$A$17+J41/'League Settings'!$C$18*'League Settings'!$A$18)</f>
        <v>134</v>
      </c>
    </row>
    <row r="42" spans="1:14" ht="15">
      <c r="A42" s="17" t="s">
        <v>241</v>
      </c>
      <c r="B42" s="16" t="s">
        <v>69</v>
      </c>
      <c r="C42" s="16">
        <v>6</v>
      </c>
      <c r="D42" s="16" t="s">
        <v>340</v>
      </c>
      <c r="E42" s="16">
        <v>132</v>
      </c>
      <c r="F42" s="16">
        <v>567</v>
      </c>
      <c r="G42" s="16">
        <v>5</v>
      </c>
      <c r="H42" s="16">
        <v>26</v>
      </c>
      <c r="I42" s="16">
        <v>177</v>
      </c>
      <c r="J42" s="16">
        <v>0</v>
      </c>
      <c r="K42" s="16">
        <f>INDEX(adp!A$1:H$300,MATCH(A42,adp!B$1:B$300,0),6)</f>
        <v>28</v>
      </c>
      <c r="L42" s="16">
        <f>INDEX(adp!A$1:H$300,MATCH(A42,adp!B$1:B$300,0),8)</f>
        <v>102.22</v>
      </c>
      <c r="M42" s="16">
        <f>INDEX(sos!A$1:E$300,MATCH(B42,sos!A$1:A$300,0),3)</f>
        <v>18</v>
      </c>
      <c r="N42" s="16">
        <f>SUM(F42/'League Settings'!$C$11*'League Settings'!$A$11+G42/'League Settings'!$C$12*'League Settings'!$A$12+H42/'League Settings'!$C$16*'League Settings'!$A$16+I42/'League Settings'!$C$17*'League Settings'!$A$17+J42/'League Settings'!$C$18*'League Settings'!$A$18)</f>
        <v>130.4</v>
      </c>
    </row>
    <row r="43" spans="1:14" ht="15">
      <c r="A43" s="17" t="s">
        <v>225</v>
      </c>
      <c r="B43" s="16" t="s">
        <v>53</v>
      </c>
      <c r="C43" s="16">
        <v>8</v>
      </c>
      <c r="D43" s="16" t="s">
        <v>340</v>
      </c>
      <c r="E43" s="16">
        <v>117</v>
      </c>
      <c r="F43" s="16">
        <v>493</v>
      </c>
      <c r="G43" s="16">
        <v>3</v>
      </c>
      <c r="H43" s="16">
        <v>35</v>
      </c>
      <c r="I43" s="16">
        <v>256</v>
      </c>
      <c r="J43" s="16">
        <v>1</v>
      </c>
      <c r="K43" s="16">
        <f>INDEX(adp!A$1:H$300,MATCH(A43,adp!B$1:B$300,0),6)</f>
        <v>24</v>
      </c>
      <c r="L43" s="16">
        <f>INDEX(adp!A$1:H$300,MATCH(A43,adp!B$1:B$300,0),8)</f>
        <v>69.7</v>
      </c>
      <c r="M43" s="16">
        <f>INDEX(sos!A$1:E$300,MATCH(B43,sos!A$1:A$300,0),3)</f>
        <v>23</v>
      </c>
      <c r="N43" s="16">
        <f>SUM(F43/'League Settings'!$C$11*'League Settings'!$A$11+G43/'League Settings'!$C$12*'League Settings'!$A$12+H43/'League Settings'!$C$16*'League Settings'!$A$16+I43/'League Settings'!$C$17*'League Settings'!$A$17+J43/'League Settings'!$C$18*'League Settings'!$A$18)</f>
        <v>133.9</v>
      </c>
    </row>
    <row r="44" spans="1:14" ht="15">
      <c r="A44" s="17" t="s">
        <v>244</v>
      </c>
      <c r="B44" s="16" t="s">
        <v>47</v>
      </c>
      <c r="C44" s="16">
        <v>7</v>
      </c>
      <c r="D44" s="16" t="s">
        <v>340</v>
      </c>
      <c r="E44" s="16">
        <v>109</v>
      </c>
      <c r="F44" s="16">
        <v>456</v>
      </c>
      <c r="G44" s="16">
        <v>4</v>
      </c>
      <c r="H44" s="16">
        <v>40</v>
      </c>
      <c r="I44" s="16">
        <v>245</v>
      </c>
      <c r="J44" s="16">
        <v>0</v>
      </c>
      <c r="K44" s="16">
        <f>INDEX(adp!A$1:H$300,MATCH(A44,adp!B$1:B$300,0),6)</f>
        <v>20</v>
      </c>
      <c r="L44" s="16">
        <f>INDEX(adp!A$1:H$300,MATCH(A44,adp!B$1:B$300,0),8)</f>
        <v>109.49</v>
      </c>
      <c r="M44" s="16">
        <f>INDEX(sos!A$1:E$300,MATCH(B44,sos!A$1:A$300,0),3)</f>
        <v>9</v>
      </c>
      <c r="N44" s="16">
        <f>SUM(F44/'League Settings'!$C$11*'League Settings'!$A$11+G44/'League Settings'!$C$12*'League Settings'!$A$12+H44/'League Settings'!$C$16*'League Settings'!$A$16+I44/'League Settings'!$C$17*'League Settings'!$A$17+J44/'League Settings'!$C$18*'League Settings'!$A$18)</f>
        <v>134.1</v>
      </c>
    </row>
    <row r="45" spans="1:14" ht="15">
      <c r="A45" s="17" t="s">
        <v>341</v>
      </c>
      <c r="B45" s="16" t="s">
        <v>49</v>
      </c>
      <c r="C45" s="16">
        <v>4</v>
      </c>
      <c r="D45" s="16" t="s">
        <v>340</v>
      </c>
      <c r="E45" s="16">
        <v>128</v>
      </c>
      <c r="F45" s="16">
        <v>549</v>
      </c>
      <c r="G45" s="16">
        <v>5</v>
      </c>
      <c r="H45" s="16">
        <v>11</v>
      </c>
      <c r="I45" s="16">
        <v>79</v>
      </c>
      <c r="J45" s="16">
        <v>0</v>
      </c>
      <c r="K45" s="16" t="e">
        <f>INDEX(adp!A$1:H$300,MATCH(A45,adp!B$1:B$300,0),6)</f>
        <v>#N/A</v>
      </c>
      <c r="L45" s="16" t="e">
        <f>INDEX(adp!A$1:H$300,MATCH(A45,adp!B$1:B$300,0),8)</f>
        <v>#N/A</v>
      </c>
      <c r="M45" s="16">
        <f>INDEX(sos!A$1:E$300,MATCH(B45,sos!A$1:A$300,0),3)</f>
        <v>13</v>
      </c>
      <c r="N45" s="16">
        <f>SUM(F45/'League Settings'!$C$11*'League Settings'!$A$11+G45/'League Settings'!$C$12*'League Settings'!$A$12+H45/'League Settings'!$C$16*'League Settings'!$A$16+I45/'League Settings'!$C$17*'League Settings'!$A$17+J45/'League Settings'!$C$18*'League Settings'!$A$18)</f>
        <v>103.80000000000001</v>
      </c>
    </row>
    <row r="46" spans="1:14" ht="15">
      <c r="A46" s="17" t="s">
        <v>237</v>
      </c>
      <c r="B46" s="16" t="s">
        <v>41</v>
      </c>
      <c r="C46" s="16">
        <v>11</v>
      </c>
      <c r="D46" s="16" t="s">
        <v>340</v>
      </c>
      <c r="E46" s="16">
        <v>116</v>
      </c>
      <c r="F46" s="16">
        <v>556</v>
      </c>
      <c r="G46" s="16">
        <v>4</v>
      </c>
      <c r="H46" s="16">
        <v>14</v>
      </c>
      <c r="I46" s="16">
        <v>104</v>
      </c>
      <c r="J46" s="16">
        <v>0</v>
      </c>
      <c r="K46" s="16">
        <f>INDEX(adp!A$1:H$300,MATCH(A46,adp!B$1:B$300,0),6)</f>
        <v>21</v>
      </c>
      <c r="L46" s="16">
        <f>INDEX(adp!A$1:H$300,MATCH(A46,adp!B$1:B$300,0),8)</f>
        <v>95.28</v>
      </c>
      <c r="M46" s="16">
        <f>INDEX(sos!A$1:E$300,MATCH(B46,sos!A$1:A$300,0),3)</f>
        <v>16</v>
      </c>
      <c r="N46" s="16">
        <f>SUM(F46/'League Settings'!$C$11*'League Settings'!$A$11+G46/'League Settings'!$C$12*'League Settings'!$A$12+H46/'League Settings'!$C$16*'League Settings'!$A$16+I46/'League Settings'!$C$17*'League Settings'!$A$17+J46/'League Settings'!$C$18*'League Settings'!$A$18)</f>
        <v>104</v>
      </c>
    </row>
    <row r="47" spans="1:14" ht="15">
      <c r="A47" s="17" t="s">
        <v>342</v>
      </c>
      <c r="B47" s="16" t="s">
        <v>75</v>
      </c>
      <c r="C47" s="16">
        <v>4</v>
      </c>
      <c r="D47" s="16" t="s">
        <v>340</v>
      </c>
      <c r="E47" s="16">
        <v>136</v>
      </c>
      <c r="F47" s="16">
        <v>557</v>
      </c>
      <c r="G47" s="16">
        <v>4</v>
      </c>
      <c r="H47" s="16">
        <v>12</v>
      </c>
      <c r="I47" s="16">
        <v>82</v>
      </c>
      <c r="J47" s="16">
        <v>0</v>
      </c>
      <c r="K47" s="16" t="e">
        <f>INDEX(adp!A$1:H$300,MATCH(A47,adp!B$1:B$300,0),6)</f>
        <v>#N/A</v>
      </c>
      <c r="L47" s="16" t="e">
        <f>INDEX(adp!A$1:H$300,MATCH(A47,adp!B$1:B$300,0),8)</f>
        <v>#N/A</v>
      </c>
      <c r="M47" s="16">
        <f>INDEX(sos!A$1:E$300,MATCH(B47,sos!A$1:A$300,0),3)</f>
        <v>26</v>
      </c>
      <c r="N47" s="16">
        <f>SUM(F47/'League Settings'!$C$11*'League Settings'!$A$11+G47/'League Settings'!$C$12*'League Settings'!$A$12+H47/'League Settings'!$C$16*'League Settings'!$A$16+I47/'League Settings'!$C$17*'League Settings'!$A$17+J47/'League Settings'!$C$18*'League Settings'!$A$18)</f>
        <v>99.9</v>
      </c>
    </row>
    <row r="48" spans="1:14" ht="15">
      <c r="A48" s="17" t="s">
        <v>260</v>
      </c>
      <c r="B48" s="16" t="s">
        <v>85</v>
      </c>
      <c r="C48" s="16">
        <v>6</v>
      </c>
      <c r="D48" s="16" t="s">
        <v>340</v>
      </c>
      <c r="E48" s="16">
        <v>135</v>
      </c>
      <c r="F48" s="16">
        <v>555</v>
      </c>
      <c r="G48" s="16">
        <v>3</v>
      </c>
      <c r="H48" s="16">
        <v>19</v>
      </c>
      <c r="I48" s="16">
        <v>111</v>
      </c>
      <c r="J48" s="16">
        <v>0</v>
      </c>
      <c r="K48" s="16">
        <f>INDEX(adp!A$1:H$300,MATCH(A48,adp!B$1:B$300,0),6)</f>
        <v>27</v>
      </c>
      <c r="L48" s="16">
        <f>INDEX(adp!A$1:H$300,MATCH(A48,adp!B$1:B$300,0),8)</f>
        <v>167.84</v>
      </c>
      <c r="M48" s="16">
        <f>INDEX(sos!A$1:E$300,MATCH(B48,sos!A$1:A$300,0),3)</f>
        <v>17</v>
      </c>
      <c r="N48" s="16">
        <f>SUM(F48/'League Settings'!$C$11*'League Settings'!$A$11+G48/'League Settings'!$C$12*'League Settings'!$A$12+H48/'League Settings'!$C$16*'League Settings'!$A$16+I48/'League Settings'!$C$17*'League Settings'!$A$17+J48/'League Settings'!$C$18*'League Settings'!$A$18)</f>
        <v>103.6</v>
      </c>
    </row>
    <row r="49" spans="1:14" ht="15">
      <c r="A49" s="17" t="s">
        <v>343</v>
      </c>
      <c r="B49" s="16" t="s">
        <v>29</v>
      </c>
      <c r="C49" s="16">
        <v>9</v>
      </c>
      <c r="D49" s="16" t="s">
        <v>340</v>
      </c>
      <c r="E49" s="16">
        <v>87</v>
      </c>
      <c r="F49" s="16">
        <v>381</v>
      </c>
      <c r="G49" s="16">
        <v>3</v>
      </c>
      <c r="H49" s="16">
        <v>23</v>
      </c>
      <c r="I49" s="16">
        <v>186</v>
      </c>
      <c r="J49" s="16">
        <v>1</v>
      </c>
      <c r="K49" s="16" t="e">
        <f>INDEX(adp!A$1:H$300,MATCH(A49,adp!B$1:B$300,0),6)</f>
        <v>#N/A</v>
      </c>
      <c r="L49" s="16" t="e">
        <f>INDEX(adp!A$1:H$300,MATCH(A49,adp!B$1:B$300,0),8)</f>
        <v>#N/A</v>
      </c>
      <c r="M49" s="16">
        <f>INDEX(sos!A$1:E$300,MATCH(B49,sos!A$1:A$300,0),3)</f>
        <v>24</v>
      </c>
      <c r="N49" s="16">
        <f>SUM(F49/'League Settings'!$C$11*'League Settings'!$A$11+G49/'League Settings'!$C$12*'League Settings'!$A$12+H49/'League Settings'!$C$16*'League Settings'!$A$16+I49/'League Settings'!$C$17*'League Settings'!$A$17+J49/'League Settings'!$C$18*'League Settings'!$A$18)</f>
        <v>103.69999999999999</v>
      </c>
    </row>
    <row r="50" spans="1:14" ht="15">
      <c r="A50" s="17" t="s">
        <v>245</v>
      </c>
      <c r="B50" s="16" t="s">
        <v>81</v>
      </c>
      <c r="C50" s="16">
        <v>10</v>
      </c>
      <c r="D50" s="16" t="s">
        <v>340</v>
      </c>
      <c r="E50" s="16">
        <v>132</v>
      </c>
      <c r="F50" s="16">
        <v>555</v>
      </c>
      <c r="G50" s="16">
        <v>3</v>
      </c>
      <c r="H50" s="16">
        <v>9</v>
      </c>
      <c r="I50" s="16">
        <v>66</v>
      </c>
      <c r="J50" s="16">
        <v>0</v>
      </c>
      <c r="K50" s="16">
        <f>INDEX(adp!A$1:H$300,MATCH(A50,adp!B$1:B$300,0),6)</f>
        <v>22</v>
      </c>
      <c r="L50" s="16">
        <f>INDEX(adp!A$1:H$300,MATCH(A50,adp!B$1:B$300,0),8)</f>
        <v>113.38</v>
      </c>
      <c r="M50" s="16">
        <f>INDEX(sos!A$1:E$300,MATCH(B50,sos!A$1:A$300,0),3)</f>
        <v>30</v>
      </c>
      <c r="N50" s="16">
        <f>SUM(F50/'League Settings'!$C$11*'League Settings'!$A$11+G50/'League Settings'!$C$12*'League Settings'!$A$12+H50/'League Settings'!$C$16*'League Settings'!$A$16+I50/'League Settings'!$C$17*'League Settings'!$A$17+J50/'League Settings'!$C$18*'League Settings'!$A$18)</f>
        <v>89.1</v>
      </c>
    </row>
    <row r="51" spans="1:14" ht="15">
      <c r="A51" s="17" t="s">
        <v>257</v>
      </c>
      <c r="B51" s="16" t="s">
        <v>63</v>
      </c>
      <c r="C51" s="16">
        <v>9</v>
      </c>
      <c r="D51" s="16" t="s">
        <v>340</v>
      </c>
      <c r="E51" s="16">
        <v>109</v>
      </c>
      <c r="F51" s="16">
        <v>456</v>
      </c>
      <c r="G51" s="16">
        <v>2</v>
      </c>
      <c r="H51" s="16">
        <v>34</v>
      </c>
      <c r="I51" s="16">
        <v>214</v>
      </c>
      <c r="J51" s="16">
        <v>0</v>
      </c>
      <c r="K51" s="16">
        <f>INDEX(adp!A$1:H$300,MATCH(A51,adp!B$1:B$300,0),6)</f>
        <v>23</v>
      </c>
      <c r="L51" s="16">
        <f>INDEX(adp!A$1:H$300,MATCH(A51,adp!B$1:B$300,0),8)</f>
        <v>153.74</v>
      </c>
      <c r="M51" s="16">
        <f>INDEX(sos!A$1:E$300,MATCH(B51,sos!A$1:A$300,0),3)</f>
        <v>14</v>
      </c>
      <c r="N51" s="16">
        <f>SUM(F51/'League Settings'!$C$11*'League Settings'!$A$11+G51/'League Settings'!$C$12*'League Settings'!$A$12+H51/'League Settings'!$C$16*'League Settings'!$A$16+I51/'League Settings'!$C$17*'League Settings'!$A$17+J51/'League Settings'!$C$18*'League Settings'!$A$18)</f>
        <v>113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1"/>
  <sheetViews>
    <sheetView zoomScalePageLayoutView="0" workbookViewId="0" topLeftCell="A1">
      <selection activeCell="K2" sqref="K2"/>
    </sheetView>
  </sheetViews>
  <sheetFormatPr defaultColWidth="9.140625" defaultRowHeight="15"/>
  <cols>
    <col min="1" max="1" width="22.7109375" style="17" bestFit="1" customWidth="1"/>
    <col min="2" max="2" width="5.8515625" style="16" bestFit="1" customWidth="1"/>
    <col min="3" max="3" width="4.140625" style="16" bestFit="1" customWidth="1"/>
    <col min="4" max="4" width="4.28125" style="16" bestFit="1" customWidth="1"/>
    <col min="5" max="5" width="4.140625" style="16" bestFit="1" customWidth="1"/>
    <col min="6" max="6" width="5.7109375" style="16" bestFit="1" customWidth="1"/>
    <col min="7" max="7" width="3.28125" style="16" bestFit="1" customWidth="1"/>
    <col min="8" max="8" width="5.57421875" style="16" bestFit="1" customWidth="1"/>
    <col min="9" max="9" width="7.00390625" style="16" bestFit="1" customWidth="1"/>
    <col min="10" max="10" width="5.57421875" style="16" bestFit="1" customWidth="1"/>
    <col min="11" max="11" width="6.00390625" style="16" bestFit="1" customWidth="1"/>
  </cols>
  <sheetData>
    <row r="1" spans="1:11" ht="15">
      <c r="A1" s="17" t="s">
        <v>10</v>
      </c>
      <c r="B1" s="16" t="s">
        <v>11</v>
      </c>
      <c r="C1" s="16" t="s">
        <v>13</v>
      </c>
      <c r="D1" s="16" t="s">
        <v>12</v>
      </c>
      <c r="E1" s="16" t="s">
        <v>108</v>
      </c>
      <c r="F1" s="16" t="s">
        <v>16</v>
      </c>
      <c r="G1" s="16" t="s">
        <v>17</v>
      </c>
      <c r="H1" s="16" t="s">
        <v>21</v>
      </c>
      <c r="I1" s="16" t="s">
        <v>22</v>
      </c>
      <c r="J1" s="16" t="s">
        <v>23</v>
      </c>
      <c r="K1" s="16" t="s">
        <v>24</v>
      </c>
    </row>
    <row r="2" spans="1:11" ht="15">
      <c r="A2" s="17" t="s">
        <v>287</v>
      </c>
      <c r="B2" s="16" t="s">
        <v>33</v>
      </c>
      <c r="C2" s="16" t="s">
        <v>308</v>
      </c>
      <c r="D2" s="16">
        <v>6</v>
      </c>
      <c r="E2" s="16">
        <v>105</v>
      </c>
      <c r="F2" s="16">
        <v>1377</v>
      </c>
      <c r="G2" s="16">
        <v>13</v>
      </c>
      <c r="H2" s="16">
        <f>INDEX(adp!A$1:H$300,MATCH(A2,adp!B$1:B$300,0),6)</f>
        <v>25</v>
      </c>
      <c r="I2" s="16">
        <f>INDEX(adp!A$1:H$300,MATCH(A2,adp!B$1:B$300,0),8)</f>
        <v>14.35</v>
      </c>
      <c r="J2" s="16">
        <f>INDEX(sos!A$1:E$300,MATCH(B2,sos!A$1:A$300,0),5)</f>
        <v>10</v>
      </c>
      <c r="K2" s="16">
        <f>SUM(E2/'League Settings'!$C$16*'League Settings'!$A$16+F2/'League Settings'!$C$17*'League Settings'!$A$17+G2/'League Settings'!$C$18*'League Settings'!$A$18)</f>
        <v>320.7</v>
      </c>
    </row>
    <row r="3" spans="1:11" ht="15">
      <c r="A3" s="17" t="s">
        <v>289</v>
      </c>
      <c r="B3" s="16" t="s">
        <v>29</v>
      </c>
      <c r="C3" s="16" t="s">
        <v>308</v>
      </c>
      <c r="D3" s="16">
        <v>9</v>
      </c>
      <c r="E3" s="16">
        <v>84</v>
      </c>
      <c r="F3" s="16">
        <v>1156</v>
      </c>
      <c r="G3" s="16">
        <v>12</v>
      </c>
      <c r="H3" s="16">
        <f>INDEX(adp!A$1:H$300,MATCH(A3,adp!B$1:B$300,0),6)</f>
        <v>23</v>
      </c>
      <c r="I3" s="16">
        <f>INDEX(adp!A$1:H$300,MATCH(A3,adp!B$1:B$300,0),8)</f>
        <v>14.42</v>
      </c>
      <c r="J3" s="16">
        <f>INDEX(sos!A$1:E$300,MATCH(B3,sos!A$1:A$300,0),5)</f>
        <v>26</v>
      </c>
      <c r="K3" s="16">
        <f>SUM(E3/'League Settings'!$C$16*'League Settings'!$A$16+F3/'League Settings'!$C$17*'League Settings'!$A$17+G3/'League Settings'!$C$18*'League Settings'!$A$18)</f>
        <v>271.6</v>
      </c>
    </row>
    <row r="4" spans="1:11" ht="15">
      <c r="A4" s="17" t="s">
        <v>290</v>
      </c>
      <c r="B4" s="16" t="s">
        <v>29</v>
      </c>
      <c r="C4" s="16" t="s">
        <v>308</v>
      </c>
      <c r="D4" s="16">
        <v>9</v>
      </c>
      <c r="E4" s="16">
        <v>76</v>
      </c>
      <c r="F4" s="16">
        <v>875</v>
      </c>
      <c r="G4" s="16">
        <v>8</v>
      </c>
      <c r="H4" s="16">
        <f>INDEX(adp!A$1:H$300,MATCH(A4,adp!B$1:B$300,0),6)</f>
        <v>22</v>
      </c>
      <c r="I4" s="16">
        <f>INDEX(adp!A$1:H$300,MATCH(A4,adp!B$1:B$300,0),8)</f>
        <v>50.37</v>
      </c>
      <c r="J4" s="16">
        <f>INDEX(sos!A$1:E$300,MATCH(B4,sos!A$1:A$300,0),5)</f>
        <v>26</v>
      </c>
      <c r="K4" s="16">
        <f>SUM(E4/'League Settings'!$C$16*'League Settings'!$A$16+F4/'League Settings'!$C$17*'League Settings'!$A$17+G4/'League Settings'!$C$18*'League Settings'!$A$18)</f>
        <v>211.5</v>
      </c>
    </row>
    <row r="5" spans="1:11" ht="15">
      <c r="A5" s="17" t="s">
        <v>294</v>
      </c>
      <c r="B5" s="16" t="s">
        <v>45</v>
      </c>
      <c r="C5" s="16" t="s">
        <v>308</v>
      </c>
      <c r="D5" s="16">
        <v>5</v>
      </c>
      <c r="E5" s="16">
        <v>88</v>
      </c>
      <c r="F5" s="16">
        <v>975</v>
      </c>
      <c r="G5" s="16">
        <v>6</v>
      </c>
      <c r="H5" s="16">
        <f>INDEX(adp!A$1:H$300,MATCH(A5,adp!B$1:B$300,0),6)</f>
        <v>30</v>
      </c>
      <c r="I5" s="16">
        <f>INDEX(adp!A$1:H$300,MATCH(A5,adp!B$1:B$300,0),8)</f>
        <v>64.75</v>
      </c>
      <c r="J5" s="16">
        <f>INDEX(sos!A$1:E$300,MATCH(B5,sos!A$1:A$300,0),5)</f>
        <v>25</v>
      </c>
      <c r="K5" s="16">
        <f>SUM(E5/'League Settings'!$C$16*'League Settings'!$A$16+F5/'League Settings'!$C$17*'League Settings'!$A$17+G5/'League Settings'!$C$18*'League Settings'!$A$18)</f>
        <v>221.5</v>
      </c>
    </row>
    <row r="6" spans="1:11" ht="15">
      <c r="A6" s="17" t="s">
        <v>293</v>
      </c>
      <c r="B6" s="16" t="s">
        <v>43</v>
      </c>
      <c r="C6" s="16" t="s">
        <v>308</v>
      </c>
      <c r="D6" s="16">
        <v>7</v>
      </c>
      <c r="E6" s="16">
        <v>66</v>
      </c>
      <c r="F6" s="16">
        <v>845</v>
      </c>
      <c r="G6" s="16">
        <v>8</v>
      </c>
      <c r="H6" s="16">
        <f>INDEX(adp!A$1:H$300,MATCH(A6,adp!B$1:B$300,0),6)</f>
        <v>32</v>
      </c>
      <c r="I6" s="16">
        <f>INDEX(adp!A$1:H$300,MATCH(A6,adp!B$1:B$300,0),8)</f>
        <v>62.44</v>
      </c>
      <c r="J6" s="16">
        <f>INDEX(sos!A$1:E$300,MATCH(B6,sos!A$1:A$300,0),5)</f>
        <v>28</v>
      </c>
      <c r="K6" s="16">
        <f>SUM(E6/'League Settings'!$C$16*'League Settings'!$A$16+F6/'League Settings'!$C$17*'League Settings'!$A$17+G6/'League Settings'!$C$18*'League Settings'!$A$18)</f>
        <v>198.5</v>
      </c>
    </row>
    <row r="7" spans="1:11" ht="15">
      <c r="A7" s="17" t="s">
        <v>305</v>
      </c>
      <c r="B7" s="16" t="s">
        <v>73</v>
      </c>
      <c r="C7" s="16" t="s">
        <v>308</v>
      </c>
      <c r="D7" s="16">
        <v>9</v>
      </c>
      <c r="E7" s="16">
        <v>77</v>
      </c>
      <c r="F7" s="16">
        <v>887</v>
      </c>
      <c r="G7" s="16">
        <v>7</v>
      </c>
      <c r="H7" s="16">
        <f>INDEX(adp!A$1:H$300,MATCH(A7,adp!B$1:B$300,0),6)</f>
        <v>27</v>
      </c>
      <c r="I7" s="16">
        <f>INDEX(adp!A$1:H$300,MATCH(A7,adp!B$1:B$300,0),8)</f>
        <v>147.79</v>
      </c>
      <c r="J7" s="16">
        <f>INDEX(sos!A$1:E$300,MATCH(B7,sos!A$1:A$300,0),5)</f>
        <v>14</v>
      </c>
      <c r="K7" s="16">
        <f>SUM(E7/'League Settings'!$C$16*'League Settings'!$A$16+F7/'League Settings'!$C$17*'League Settings'!$A$17+G7/'League Settings'!$C$18*'League Settings'!$A$18)</f>
        <v>207.7</v>
      </c>
    </row>
    <row r="8" spans="1:11" ht="15">
      <c r="A8" s="17" t="s">
        <v>292</v>
      </c>
      <c r="B8" s="16" t="s">
        <v>26</v>
      </c>
      <c r="C8" s="16" t="s">
        <v>308</v>
      </c>
      <c r="D8" s="16">
        <v>10</v>
      </c>
      <c r="E8" s="16">
        <v>67</v>
      </c>
      <c r="F8" s="16">
        <v>845</v>
      </c>
      <c r="G8" s="16">
        <v>7</v>
      </c>
      <c r="H8" s="16">
        <f>INDEX(adp!A$1:H$300,MATCH(A8,adp!B$1:B$300,0),6)</f>
        <v>25</v>
      </c>
      <c r="I8" s="16">
        <f>INDEX(adp!A$1:H$300,MATCH(A8,adp!B$1:B$300,0),8)</f>
        <v>60.88</v>
      </c>
      <c r="J8" s="16">
        <f>INDEX(sos!A$1:E$300,MATCH(B8,sos!A$1:A$300,0),5)</f>
        <v>6</v>
      </c>
      <c r="K8" s="16">
        <f>SUM(E8/'League Settings'!$C$16*'League Settings'!$A$16+F8/'League Settings'!$C$17*'League Settings'!$A$17+G8/'League Settings'!$C$18*'League Settings'!$A$18)</f>
        <v>193.5</v>
      </c>
    </row>
    <row r="9" spans="1:11" ht="15">
      <c r="A9" s="17" t="s">
        <v>291</v>
      </c>
      <c r="B9" s="16" t="s">
        <v>63</v>
      </c>
      <c r="C9" s="16" t="s">
        <v>308</v>
      </c>
      <c r="D9" s="16">
        <v>9</v>
      </c>
      <c r="E9" s="16">
        <v>68</v>
      </c>
      <c r="F9" s="16">
        <v>845</v>
      </c>
      <c r="G9" s="16">
        <v>7</v>
      </c>
      <c r="H9" s="16">
        <f>INDEX(adp!A$1:H$300,MATCH(A9,adp!B$1:B$300,0),6)</f>
        <v>28</v>
      </c>
      <c r="I9" s="16">
        <f>INDEX(adp!A$1:H$300,MATCH(A9,adp!B$1:B$300,0),8)</f>
        <v>59.44</v>
      </c>
      <c r="J9" s="16">
        <f>INDEX(sos!A$1:E$300,MATCH(B9,sos!A$1:A$300,0),5)</f>
        <v>2</v>
      </c>
      <c r="K9" s="16">
        <f>SUM(E9/'League Settings'!$C$16*'League Settings'!$A$16+F9/'League Settings'!$C$17*'League Settings'!$A$17+G9/'League Settings'!$C$18*'League Settings'!$A$18)</f>
        <v>194.5</v>
      </c>
    </row>
    <row r="10" spans="1:11" ht="15">
      <c r="A10" s="17" t="s">
        <v>301</v>
      </c>
      <c r="B10" s="16" t="s">
        <v>83</v>
      </c>
      <c r="C10" s="16" t="s">
        <v>308</v>
      </c>
      <c r="D10" s="16">
        <v>11</v>
      </c>
      <c r="E10" s="16">
        <v>69</v>
      </c>
      <c r="F10" s="16">
        <v>866</v>
      </c>
      <c r="G10" s="16">
        <v>6</v>
      </c>
      <c r="H10" s="16">
        <f>INDEX(adp!A$1:H$300,MATCH(A10,adp!B$1:B$300,0),6)</f>
        <v>25</v>
      </c>
      <c r="I10" s="16">
        <f>INDEX(adp!A$1:H$300,MATCH(A10,adp!B$1:B$300,0),8)</f>
        <v>122.28</v>
      </c>
      <c r="J10" s="16">
        <f>INDEX(sos!A$1:E$300,MATCH(B10,sos!A$1:A$300,0),5)</f>
        <v>16</v>
      </c>
      <c r="K10" s="16">
        <f>SUM(E10/'League Settings'!$C$16*'League Settings'!$A$16+F10/'League Settings'!$C$17*'League Settings'!$A$17+G10/'League Settings'!$C$18*'League Settings'!$A$18)</f>
        <v>191.6</v>
      </c>
    </row>
    <row r="11" spans="1:11" ht="15">
      <c r="A11" s="17" t="s">
        <v>298</v>
      </c>
      <c r="B11" s="16" t="s">
        <v>39</v>
      </c>
      <c r="C11" s="16" t="s">
        <v>308</v>
      </c>
      <c r="D11" s="16">
        <v>7</v>
      </c>
      <c r="E11" s="16">
        <v>82</v>
      </c>
      <c r="F11" s="16">
        <v>799</v>
      </c>
      <c r="G11" s="16">
        <v>7</v>
      </c>
      <c r="H11" s="16">
        <f>INDEX(adp!A$1:H$300,MATCH(A11,adp!B$1:B$300,0),6)</f>
        <v>36</v>
      </c>
      <c r="I11" s="16">
        <f>INDEX(adp!A$1:H$300,MATCH(A11,adp!B$1:B$300,0),8)</f>
        <v>109.96</v>
      </c>
      <c r="J11" s="16">
        <f>INDEX(sos!A$1:E$300,MATCH(B11,sos!A$1:A$300,0),5)</f>
        <v>8</v>
      </c>
      <c r="K11" s="16">
        <f>SUM(E11/'League Settings'!$C$16*'League Settings'!$A$16+F11/'League Settings'!$C$17*'League Settings'!$A$17+G11/'League Settings'!$C$18*'League Settings'!$A$18)</f>
        <v>203.9</v>
      </c>
    </row>
    <row r="12" spans="1:11" ht="15">
      <c r="A12" s="17" t="s">
        <v>302</v>
      </c>
      <c r="B12" s="16" t="s">
        <v>37</v>
      </c>
      <c r="C12" s="16" t="s">
        <v>308</v>
      </c>
      <c r="D12" s="16">
        <v>7</v>
      </c>
      <c r="E12" s="16">
        <v>69</v>
      </c>
      <c r="F12" s="16">
        <v>785</v>
      </c>
      <c r="G12" s="16">
        <v>6</v>
      </c>
      <c r="H12" s="16">
        <f>INDEX(adp!A$1:H$300,MATCH(A12,adp!B$1:B$300,0),6)</f>
        <v>27</v>
      </c>
      <c r="I12" s="16">
        <f>INDEX(adp!A$1:H$300,MATCH(A12,adp!B$1:B$300,0),8)</f>
        <v>125.71</v>
      </c>
      <c r="J12" s="16">
        <f>INDEX(sos!A$1:E$300,MATCH(B12,sos!A$1:A$300,0),5)</f>
        <v>20</v>
      </c>
      <c r="K12" s="16">
        <f>SUM(E12/'League Settings'!$C$16*'League Settings'!$A$16+F12/'League Settings'!$C$17*'League Settings'!$A$17+G12/'League Settings'!$C$18*'League Settings'!$A$18)</f>
        <v>183.5</v>
      </c>
    </row>
    <row r="13" spans="1:11" ht="15">
      <c r="A13" s="17" t="s">
        <v>295</v>
      </c>
      <c r="B13" s="16" t="s">
        <v>31</v>
      </c>
      <c r="C13" s="16" t="s">
        <v>308</v>
      </c>
      <c r="D13" s="16">
        <v>5</v>
      </c>
      <c r="E13" s="16">
        <v>70</v>
      </c>
      <c r="F13" s="16">
        <v>745</v>
      </c>
      <c r="G13" s="16">
        <v>6</v>
      </c>
      <c r="H13" s="16">
        <f>INDEX(adp!A$1:H$300,MATCH(A13,adp!B$1:B$300,0),6)</f>
        <v>27</v>
      </c>
      <c r="I13" s="16">
        <f>INDEX(adp!A$1:H$300,MATCH(A13,adp!B$1:B$300,0),8)</f>
        <v>82.28</v>
      </c>
      <c r="J13" s="16">
        <f>INDEX(sos!A$1:E$300,MATCH(B13,sos!A$1:A$300,0),5)</f>
        <v>7</v>
      </c>
      <c r="K13" s="16">
        <f>SUM(E13/'League Settings'!$C$16*'League Settings'!$A$16+F13/'League Settings'!$C$17*'League Settings'!$A$17+G13/'League Settings'!$C$18*'League Settings'!$A$18)</f>
        <v>180.5</v>
      </c>
    </row>
    <row r="14" spans="1:11" ht="15">
      <c r="A14" s="17" t="s">
        <v>296</v>
      </c>
      <c r="B14" s="16" t="s">
        <v>51</v>
      </c>
      <c r="C14" s="16" t="s">
        <v>308</v>
      </c>
      <c r="D14" s="16">
        <v>10</v>
      </c>
      <c r="E14" s="16">
        <v>74</v>
      </c>
      <c r="F14" s="16">
        <v>777</v>
      </c>
      <c r="G14" s="16">
        <v>5</v>
      </c>
      <c r="H14" s="16">
        <f>INDEX(adp!A$1:H$300,MATCH(A14,adp!B$1:B$300,0),6)</f>
        <v>26</v>
      </c>
      <c r="I14" s="16">
        <f>INDEX(adp!A$1:H$300,MATCH(A14,adp!B$1:B$300,0),8)</f>
        <v>83.83</v>
      </c>
      <c r="J14" s="16">
        <f>INDEX(sos!A$1:E$300,MATCH(B14,sos!A$1:A$300,0),5)</f>
        <v>18</v>
      </c>
      <c r="K14" s="16">
        <f>SUM(E14/'League Settings'!$C$16*'League Settings'!$A$16+F14/'League Settings'!$C$17*'League Settings'!$A$17+G14/'League Settings'!$C$18*'League Settings'!$A$18)</f>
        <v>181.7</v>
      </c>
    </row>
    <row r="15" spans="1:11" ht="15">
      <c r="A15" s="17" t="s">
        <v>303</v>
      </c>
      <c r="B15" s="16" t="s">
        <v>65</v>
      </c>
      <c r="C15" s="16" t="s">
        <v>308</v>
      </c>
      <c r="D15" s="16">
        <v>8</v>
      </c>
      <c r="E15" s="16">
        <v>60</v>
      </c>
      <c r="F15" s="16">
        <v>735</v>
      </c>
      <c r="G15" s="16">
        <v>4</v>
      </c>
      <c r="H15" s="16">
        <f>INDEX(adp!A$1:H$300,MATCH(A15,adp!B$1:B$300,0),6)</f>
        <v>29</v>
      </c>
      <c r="I15" s="16">
        <f>INDEX(adp!A$1:H$300,MATCH(A15,adp!B$1:B$300,0),8)</f>
        <v>140.47</v>
      </c>
      <c r="J15" s="16">
        <f>INDEX(sos!A$1:E$300,MATCH(B15,sos!A$1:A$300,0),5)</f>
        <v>15</v>
      </c>
      <c r="K15" s="16">
        <f>SUM(E15/'League Settings'!$C$16*'League Settings'!$A$16+F15/'League Settings'!$C$17*'League Settings'!$A$17+G15/'League Settings'!$C$18*'League Settings'!$A$18)</f>
        <v>157.5</v>
      </c>
    </row>
    <row r="16" spans="1:11" ht="15">
      <c r="A16" s="17" t="s">
        <v>299</v>
      </c>
      <c r="B16" s="16" t="s">
        <v>47</v>
      </c>
      <c r="C16" s="16" t="s">
        <v>308</v>
      </c>
      <c r="D16" s="16">
        <v>7</v>
      </c>
      <c r="E16" s="16">
        <v>62</v>
      </c>
      <c r="F16" s="16">
        <v>656</v>
      </c>
      <c r="G16" s="16">
        <v>5</v>
      </c>
      <c r="H16" s="16">
        <f>INDEX(adp!A$1:H$300,MATCH(A16,adp!B$1:B$300,0),6)</f>
        <v>27</v>
      </c>
      <c r="I16" s="16">
        <f>INDEX(adp!A$1:H$300,MATCH(A16,adp!B$1:B$300,0),8)</f>
        <v>110.09</v>
      </c>
      <c r="J16" s="16">
        <f>INDEX(sos!A$1:E$300,MATCH(B16,sos!A$1:A$300,0),5)</f>
        <v>22</v>
      </c>
      <c r="K16" s="16">
        <f>SUM(E16/'League Settings'!$C$16*'League Settings'!$A$16+F16/'League Settings'!$C$17*'League Settings'!$A$17+G16/'League Settings'!$C$18*'League Settings'!$A$18)</f>
        <v>157.6</v>
      </c>
    </row>
    <row r="17" spans="1:11" ht="15">
      <c r="A17" s="17" t="s">
        <v>297</v>
      </c>
      <c r="B17" s="16" t="s">
        <v>61</v>
      </c>
      <c r="C17" s="16" t="s">
        <v>308</v>
      </c>
      <c r="D17" s="16">
        <v>8</v>
      </c>
      <c r="E17" s="16">
        <v>61</v>
      </c>
      <c r="F17" s="16">
        <v>645</v>
      </c>
      <c r="G17" s="16">
        <v>5</v>
      </c>
      <c r="H17" s="16">
        <f>INDEX(adp!A$1:H$300,MATCH(A17,adp!B$1:B$300,0),6)</f>
        <v>24</v>
      </c>
      <c r="I17" s="16">
        <f>INDEX(adp!A$1:H$300,MATCH(A17,adp!B$1:B$300,0),8)</f>
        <v>105.68</v>
      </c>
      <c r="J17" s="16">
        <f>INDEX(sos!A$1:E$300,MATCH(B17,sos!A$1:A$300,0),5)</f>
        <v>32</v>
      </c>
      <c r="K17" s="16">
        <f>SUM(E17/'League Settings'!$C$16*'League Settings'!$A$16+F17/'League Settings'!$C$17*'League Settings'!$A$17+G17/'League Settings'!$C$18*'League Settings'!$A$18)</f>
        <v>155.5</v>
      </c>
    </row>
    <row r="18" spans="1:11" ht="15">
      <c r="A18" s="17" t="s">
        <v>306</v>
      </c>
      <c r="B18" s="16" t="s">
        <v>35</v>
      </c>
      <c r="C18" s="16" t="s">
        <v>308</v>
      </c>
      <c r="D18" s="16">
        <v>6</v>
      </c>
      <c r="E18" s="16">
        <v>57</v>
      </c>
      <c r="F18" s="16">
        <v>632</v>
      </c>
      <c r="G18" s="16">
        <v>5</v>
      </c>
      <c r="H18" s="16">
        <f>INDEX(adp!A$1:H$300,MATCH(A18,adp!B$1:B$300,0),6)</f>
        <v>27</v>
      </c>
      <c r="I18" s="16">
        <f>INDEX(adp!A$1:H$300,MATCH(A18,adp!B$1:B$300,0),8)</f>
        <v>150.17</v>
      </c>
      <c r="J18" s="16">
        <f>INDEX(sos!A$1:E$300,MATCH(B18,sos!A$1:A$300,0),5)</f>
        <v>12</v>
      </c>
      <c r="K18" s="16">
        <f>SUM(E18/'League Settings'!$C$16*'League Settings'!$A$16+F18/'League Settings'!$C$17*'League Settings'!$A$17+G18/'League Settings'!$C$18*'League Settings'!$A$18)</f>
        <v>150.2</v>
      </c>
    </row>
    <row r="19" spans="1:11" ht="15">
      <c r="A19" s="17" t="s">
        <v>309</v>
      </c>
      <c r="B19" s="16" t="s">
        <v>85</v>
      </c>
      <c r="C19" s="16" t="s">
        <v>308</v>
      </c>
      <c r="D19" s="16">
        <v>6</v>
      </c>
      <c r="E19" s="16">
        <v>52</v>
      </c>
      <c r="F19" s="16">
        <v>622</v>
      </c>
      <c r="G19" s="16">
        <v>5</v>
      </c>
      <c r="H19" s="16" t="e">
        <f>INDEX(adp!A$1:H$300,MATCH(A19,adp!B$1:B$300,0),6)</f>
        <v>#N/A</v>
      </c>
      <c r="I19" s="16" t="e">
        <f>INDEX(adp!A$1:H$300,MATCH(A19,adp!B$1:B$300,0),8)</f>
        <v>#N/A</v>
      </c>
      <c r="J19" s="16">
        <f>INDEX(sos!A$1:E$300,MATCH(B19,sos!A$1:A$300,0),5)</f>
        <v>11</v>
      </c>
      <c r="K19" s="16">
        <f>SUM(E19/'League Settings'!$C$16*'League Settings'!$A$16+F19/'League Settings'!$C$17*'League Settings'!$A$17+G19/'League Settings'!$C$18*'League Settings'!$A$18)</f>
        <v>144.2</v>
      </c>
    </row>
    <row r="20" spans="1:11" ht="15">
      <c r="A20" s="17" t="s">
        <v>300</v>
      </c>
      <c r="B20" s="16" t="s">
        <v>75</v>
      </c>
      <c r="C20" s="16" t="s">
        <v>308</v>
      </c>
      <c r="D20" s="16">
        <v>4</v>
      </c>
      <c r="E20" s="16">
        <v>51</v>
      </c>
      <c r="F20" s="16">
        <v>565</v>
      </c>
      <c r="G20" s="16">
        <v>5</v>
      </c>
      <c r="H20" s="16">
        <f>INDEX(adp!A$1:H$300,MATCH(A20,adp!B$1:B$300,0),6)</f>
        <v>23</v>
      </c>
      <c r="I20" s="16">
        <f>INDEX(adp!A$1:H$300,MATCH(A20,adp!B$1:B$300,0),8)</f>
        <v>119.98</v>
      </c>
      <c r="J20" s="16">
        <f>INDEX(sos!A$1:E$300,MATCH(B20,sos!A$1:A$300,0),5)</f>
        <v>23</v>
      </c>
      <c r="K20" s="16">
        <f>SUM(E20/'League Settings'!$C$16*'League Settings'!$A$16+F20/'League Settings'!$C$17*'League Settings'!$A$17+G20/'League Settings'!$C$18*'League Settings'!$A$18)</f>
        <v>137.5</v>
      </c>
    </row>
    <row r="21" spans="1:11" ht="15">
      <c r="A21" s="17" t="s">
        <v>310</v>
      </c>
      <c r="B21" s="16" t="s">
        <v>55</v>
      </c>
      <c r="C21" s="16" t="s">
        <v>308</v>
      </c>
      <c r="D21" s="16">
        <v>8</v>
      </c>
      <c r="E21" s="16">
        <v>57</v>
      </c>
      <c r="F21" s="16">
        <v>612</v>
      </c>
      <c r="G21" s="16">
        <v>4</v>
      </c>
      <c r="H21" s="16" t="e">
        <f>INDEX(adp!A$1:H$300,MATCH(A21,adp!B$1:B$300,0),6)</f>
        <v>#N/A</v>
      </c>
      <c r="I21" s="16" t="e">
        <f>INDEX(adp!A$1:H$300,MATCH(A21,adp!B$1:B$300,0),8)</f>
        <v>#N/A</v>
      </c>
      <c r="J21" s="16">
        <f>INDEX(sos!A$1:E$300,MATCH(B21,sos!A$1:A$300,0),5)</f>
        <v>27</v>
      </c>
      <c r="K21" s="16">
        <f>SUM(E21/'League Settings'!$C$16*'League Settings'!$A$16+F21/'League Settings'!$C$17*'League Settings'!$A$17+G21/'League Settings'!$C$18*'League Settings'!$A$18)</f>
        <v>142.2</v>
      </c>
    </row>
    <row r="22" spans="1:11" ht="15">
      <c r="A22" s="17" t="s">
        <v>304</v>
      </c>
      <c r="B22" s="16" t="s">
        <v>67</v>
      </c>
      <c r="C22" s="16" t="s">
        <v>308</v>
      </c>
      <c r="D22" s="16">
        <v>11</v>
      </c>
      <c r="E22" s="16">
        <v>56</v>
      </c>
      <c r="F22" s="16">
        <v>601</v>
      </c>
      <c r="G22" s="16">
        <v>4</v>
      </c>
      <c r="H22" s="16">
        <f>INDEX(adp!A$1:H$300,MATCH(A22,adp!B$1:B$300,0),6)</f>
        <v>22</v>
      </c>
      <c r="I22" s="16">
        <f>INDEX(adp!A$1:H$300,MATCH(A22,adp!B$1:B$300,0),8)</f>
        <v>144.29</v>
      </c>
      <c r="J22" s="16">
        <f>INDEX(sos!A$1:E$300,MATCH(B22,sos!A$1:A$300,0),5)</f>
        <v>13</v>
      </c>
      <c r="K22" s="16">
        <f>SUM(E22/'League Settings'!$C$16*'League Settings'!$A$16+F22/'League Settings'!$C$17*'League Settings'!$A$17+G22/'League Settings'!$C$18*'League Settings'!$A$18)</f>
        <v>140.1</v>
      </c>
    </row>
    <row r="23" spans="1:11" ht="15">
      <c r="A23" s="17" t="s">
        <v>311</v>
      </c>
      <c r="B23" s="16" t="s">
        <v>89</v>
      </c>
      <c r="C23" s="16" t="s">
        <v>308</v>
      </c>
      <c r="D23" s="16">
        <v>7</v>
      </c>
      <c r="E23" s="16">
        <v>55</v>
      </c>
      <c r="F23" s="16">
        <v>535</v>
      </c>
      <c r="G23" s="16">
        <v>5</v>
      </c>
      <c r="H23" s="16" t="e">
        <f>INDEX(adp!A$1:H$300,MATCH(A23,adp!B$1:B$300,0),6)</f>
        <v>#N/A</v>
      </c>
      <c r="I23" s="16" t="e">
        <f>INDEX(adp!A$1:H$300,MATCH(A23,adp!B$1:B$300,0),8)</f>
        <v>#N/A</v>
      </c>
      <c r="J23" s="16">
        <f>INDEX(sos!A$1:E$300,MATCH(B23,sos!A$1:A$300,0),5)</f>
        <v>17</v>
      </c>
      <c r="K23" s="16">
        <f>SUM(E23/'League Settings'!$C$16*'League Settings'!$A$16+F23/'League Settings'!$C$17*'League Settings'!$A$17+G23/'League Settings'!$C$18*'League Settings'!$A$18)</f>
        <v>138.5</v>
      </c>
    </row>
    <row r="24" spans="1:11" ht="15">
      <c r="A24" s="17" t="s">
        <v>312</v>
      </c>
      <c r="B24" s="16" t="s">
        <v>49</v>
      </c>
      <c r="C24" s="16" t="s">
        <v>308</v>
      </c>
      <c r="D24" s="16">
        <v>4</v>
      </c>
      <c r="E24" s="16">
        <v>50</v>
      </c>
      <c r="F24" s="16">
        <v>575</v>
      </c>
      <c r="G24" s="16">
        <v>4</v>
      </c>
      <c r="H24" s="16" t="e">
        <f>INDEX(adp!A$1:H$300,MATCH(A24,adp!B$1:B$300,0),6)</f>
        <v>#N/A</v>
      </c>
      <c r="I24" s="16" t="e">
        <f>INDEX(adp!A$1:H$300,MATCH(A24,adp!B$1:B$300,0),8)</f>
        <v>#N/A</v>
      </c>
      <c r="J24" s="16">
        <f>INDEX(sos!A$1:E$300,MATCH(B24,sos!A$1:A$300,0),5)</f>
        <v>25</v>
      </c>
      <c r="K24" s="16">
        <f>SUM(E24/'League Settings'!$C$16*'League Settings'!$A$16+F24/'League Settings'!$C$17*'League Settings'!$A$17+G24/'League Settings'!$C$18*'League Settings'!$A$18)</f>
        <v>131.5</v>
      </c>
    </row>
    <row r="25" spans="1:11" ht="15">
      <c r="A25" s="17" t="s">
        <v>313</v>
      </c>
      <c r="B25" s="16" t="s">
        <v>41</v>
      </c>
      <c r="C25" s="16" t="s">
        <v>308</v>
      </c>
      <c r="D25" s="16">
        <v>11</v>
      </c>
      <c r="E25" s="16">
        <v>51</v>
      </c>
      <c r="F25" s="16">
        <v>566</v>
      </c>
      <c r="G25" s="16">
        <v>4</v>
      </c>
      <c r="H25" s="16" t="e">
        <f>INDEX(adp!A$1:H$300,MATCH(A25,adp!B$1:B$300,0),6)</f>
        <v>#N/A</v>
      </c>
      <c r="I25" s="16" t="e">
        <f>INDEX(adp!A$1:H$300,MATCH(A25,adp!B$1:B$300,0),8)</f>
        <v>#N/A</v>
      </c>
      <c r="J25" s="16">
        <f>INDEX(sos!A$1:E$300,MATCH(B25,sos!A$1:A$300,0),5)</f>
        <v>24</v>
      </c>
      <c r="K25" s="16">
        <f>SUM(E25/'League Settings'!$C$16*'League Settings'!$A$16+F25/'League Settings'!$C$17*'League Settings'!$A$17+G25/'League Settings'!$C$18*'League Settings'!$A$18)</f>
        <v>131.6</v>
      </c>
    </row>
    <row r="26" spans="1:11" ht="15">
      <c r="A26" s="17" t="s">
        <v>314</v>
      </c>
      <c r="B26" s="16" t="s">
        <v>77</v>
      </c>
      <c r="C26" s="16" t="s">
        <v>308</v>
      </c>
      <c r="D26" s="16">
        <v>7</v>
      </c>
      <c r="E26" s="16">
        <v>51</v>
      </c>
      <c r="F26" s="16">
        <v>559</v>
      </c>
      <c r="G26" s="16">
        <v>4</v>
      </c>
      <c r="H26" s="16" t="e">
        <f>INDEX(adp!A$1:H$300,MATCH(A26,adp!B$1:B$300,0),6)</f>
        <v>#N/A</v>
      </c>
      <c r="I26" s="16" t="e">
        <f>INDEX(adp!A$1:H$300,MATCH(A26,adp!B$1:B$300,0),8)</f>
        <v>#N/A</v>
      </c>
      <c r="J26" s="16">
        <f>INDEX(sos!A$1:E$300,MATCH(B26,sos!A$1:A$300,0),5)</f>
        <v>21</v>
      </c>
      <c r="K26" s="16">
        <f>SUM(E26/'League Settings'!$C$16*'League Settings'!$A$16+F26/'League Settings'!$C$17*'League Settings'!$A$17+G26/'League Settings'!$C$18*'League Settings'!$A$18)</f>
        <v>130.9</v>
      </c>
    </row>
    <row r="27" spans="1:11" ht="15">
      <c r="A27" s="17" t="s">
        <v>315</v>
      </c>
      <c r="B27" s="16" t="s">
        <v>87</v>
      </c>
      <c r="C27" s="16" t="s">
        <v>308</v>
      </c>
      <c r="D27" s="16">
        <v>10</v>
      </c>
      <c r="E27" s="16">
        <v>50</v>
      </c>
      <c r="F27" s="16">
        <v>530</v>
      </c>
      <c r="G27" s="16">
        <v>4</v>
      </c>
      <c r="H27" s="16" t="e">
        <f>INDEX(adp!A$1:H$300,MATCH(A27,adp!B$1:B$300,0),6)</f>
        <v>#N/A</v>
      </c>
      <c r="I27" s="16" t="e">
        <f>INDEX(adp!A$1:H$300,MATCH(A27,adp!B$1:B$300,0),8)</f>
        <v>#N/A</v>
      </c>
      <c r="J27" s="16">
        <f>INDEX(sos!A$1:E$300,MATCH(B27,sos!A$1:A$300,0),5)</f>
        <v>29</v>
      </c>
      <c r="K27" s="16">
        <f>SUM(E27/'League Settings'!$C$16*'League Settings'!$A$16+F27/'League Settings'!$C$17*'League Settings'!$A$17+G27/'League Settings'!$C$18*'League Settings'!$A$18)</f>
        <v>127</v>
      </c>
    </row>
    <row r="28" spans="1:11" ht="15">
      <c r="A28" s="17" t="s">
        <v>307</v>
      </c>
      <c r="B28" s="16" t="s">
        <v>79</v>
      </c>
      <c r="C28" s="16" t="s">
        <v>308</v>
      </c>
      <c r="D28" s="16">
        <v>11</v>
      </c>
      <c r="E28" s="16">
        <v>48</v>
      </c>
      <c r="F28" s="16">
        <v>524</v>
      </c>
      <c r="G28" s="16">
        <v>4</v>
      </c>
      <c r="H28" s="16">
        <f>INDEX(adp!A$1:H$300,MATCH(A28,adp!B$1:B$300,0),6)</f>
        <v>29</v>
      </c>
      <c r="I28" s="16">
        <f>INDEX(adp!A$1:H$300,MATCH(A28,adp!B$1:B$300,0),8)</f>
        <v>185.36</v>
      </c>
      <c r="J28" s="16">
        <f>INDEX(sos!A$1:E$300,MATCH(B28,sos!A$1:A$300,0),5)</f>
        <v>1</v>
      </c>
      <c r="K28" s="16">
        <f>SUM(E28/'League Settings'!$C$16*'League Settings'!$A$16+F28/'League Settings'!$C$17*'League Settings'!$A$17+G28/'League Settings'!$C$18*'League Settings'!$A$18)</f>
        <v>124.4</v>
      </c>
    </row>
    <row r="29" spans="1:11" ht="15">
      <c r="A29" s="17" t="s">
        <v>316</v>
      </c>
      <c r="B29" s="16" t="s">
        <v>81</v>
      </c>
      <c r="C29" s="16" t="s">
        <v>308</v>
      </c>
      <c r="D29" s="16">
        <v>10</v>
      </c>
      <c r="E29" s="16">
        <v>43</v>
      </c>
      <c r="F29" s="16">
        <v>512</v>
      </c>
      <c r="G29" s="16">
        <v>3</v>
      </c>
      <c r="H29" s="16" t="e">
        <f>INDEX(adp!A$1:H$300,MATCH(A29,adp!B$1:B$300,0),6)</f>
        <v>#N/A</v>
      </c>
      <c r="I29" s="16" t="e">
        <f>INDEX(adp!A$1:H$300,MATCH(A29,adp!B$1:B$300,0),8)</f>
        <v>#N/A</v>
      </c>
      <c r="J29" s="16">
        <f>INDEX(sos!A$1:E$300,MATCH(B29,sos!A$1:A$300,0),5)</f>
        <v>4</v>
      </c>
      <c r="K29" s="16">
        <f>SUM(E29/'League Settings'!$C$16*'League Settings'!$A$16+F29/'League Settings'!$C$17*'League Settings'!$A$17+G29/'League Settings'!$C$18*'League Settings'!$A$18)</f>
        <v>112.2</v>
      </c>
    </row>
    <row r="30" spans="1:11" ht="15">
      <c r="A30" s="17" t="s">
        <v>317</v>
      </c>
      <c r="B30" s="16" t="s">
        <v>53</v>
      </c>
      <c r="C30" s="16" t="s">
        <v>308</v>
      </c>
      <c r="D30" s="16">
        <v>8</v>
      </c>
      <c r="E30" s="16">
        <v>40</v>
      </c>
      <c r="F30" s="16">
        <v>415</v>
      </c>
      <c r="G30" s="16">
        <v>4</v>
      </c>
      <c r="H30" s="16" t="e">
        <f>INDEX(adp!A$1:H$300,MATCH(A30,adp!B$1:B$300,0),6)</f>
        <v>#N/A</v>
      </c>
      <c r="I30" s="16" t="e">
        <f>INDEX(adp!A$1:H$300,MATCH(A30,adp!B$1:B$300,0),8)</f>
        <v>#N/A</v>
      </c>
      <c r="J30" s="16">
        <f>INDEX(sos!A$1:E$300,MATCH(B30,sos!A$1:A$300,0),5)</f>
        <v>19</v>
      </c>
      <c r="K30" s="16">
        <f>SUM(E30/'League Settings'!$C$16*'League Settings'!$A$16+F30/'League Settings'!$C$17*'League Settings'!$A$17+G30/'League Settings'!$C$18*'League Settings'!$A$18)</f>
        <v>105.5</v>
      </c>
    </row>
    <row r="31" spans="1:11" ht="15">
      <c r="A31" s="17" t="s">
        <v>318</v>
      </c>
      <c r="B31" s="16" t="s">
        <v>71</v>
      </c>
      <c r="C31" s="16" t="s">
        <v>308</v>
      </c>
      <c r="D31" s="16">
        <v>9</v>
      </c>
      <c r="E31" s="16">
        <v>40</v>
      </c>
      <c r="F31" s="16">
        <v>464</v>
      </c>
      <c r="G31" s="16">
        <v>3</v>
      </c>
      <c r="H31" s="16" t="e">
        <f>INDEX(adp!A$1:H$300,MATCH(A31,adp!B$1:B$300,0),6)</f>
        <v>#N/A</v>
      </c>
      <c r="I31" s="16" t="e">
        <f>INDEX(adp!A$1:H$300,MATCH(A31,adp!B$1:B$300,0),8)</f>
        <v>#N/A</v>
      </c>
      <c r="J31" s="16">
        <f>INDEX(sos!A$1:E$300,MATCH(B31,sos!A$1:A$300,0),5)</f>
        <v>31</v>
      </c>
      <c r="K31" s="16">
        <f>SUM(E31/'League Settings'!$C$16*'League Settings'!$A$16+F31/'League Settings'!$C$17*'League Settings'!$A$17+G31/'League Settings'!$C$18*'League Settings'!$A$18)</f>
        <v>104.4</v>
      </c>
    </row>
    <row r="32" spans="1:11" ht="15">
      <c r="A32" s="17" t="s">
        <v>319</v>
      </c>
      <c r="B32" s="16" t="s">
        <v>57</v>
      </c>
      <c r="C32" s="16" t="s">
        <v>308</v>
      </c>
      <c r="D32" s="16">
        <v>5</v>
      </c>
      <c r="E32" s="16">
        <v>38</v>
      </c>
      <c r="F32" s="16">
        <v>425</v>
      </c>
      <c r="G32" s="16">
        <v>3</v>
      </c>
      <c r="H32" s="16" t="e">
        <f>INDEX(adp!A$1:H$300,MATCH(A32,adp!B$1:B$300,0),6)</f>
        <v>#N/A</v>
      </c>
      <c r="I32" s="16" t="e">
        <f>INDEX(adp!A$1:H$300,MATCH(A32,adp!B$1:B$300,0),8)</f>
        <v>#N/A</v>
      </c>
      <c r="J32" s="16">
        <f>INDEX(sos!A$1:E$300,MATCH(B32,sos!A$1:A$300,0),5)</f>
        <v>5</v>
      </c>
      <c r="K32" s="16">
        <f>SUM(E32/'League Settings'!$C$16*'League Settings'!$A$16+F32/'League Settings'!$C$17*'League Settings'!$A$17+G32/'League Settings'!$C$18*'League Settings'!$A$18)</f>
        <v>98.5</v>
      </c>
    </row>
    <row r="33" spans="1:11" ht="15">
      <c r="A33" s="17" t="s">
        <v>320</v>
      </c>
      <c r="B33" s="16" t="s">
        <v>31</v>
      </c>
      <c r="C33" s="16" t="s">
        <v>308</v>
      </c>
      <c r="D33" s="16">
        <v>5</v>
      </c>
      <c r="E33" s="16">
        <v>33</v>
      </c>
      <c r="F33" s="16">
        <v>382</v>
      </c>
      <c r="G33" s="16">
        <v>3</v>
      </c>
      <c r="H33" s="16" t="e">
        <f>INDEX(adp!A$1:H$300,MATCH(A33,adp!B$1:B$300,0),6)</f>
        <v>#N/A</v>
      </c>
      <c r="I33" s="16" t="e">
        <f>INDEX(adp!A$1:H$300,MATCH(A33,adp!B$1:B$300,0),8)</f>
        <v>#N/A</v>
      </c>
      <c r="J33" s="16">
        <f>INDEX(sos!A$1:E$300,MATCH(B33,sos!A$1:A$300,0),5)</f>
        <v>7</v>
      </c>
      <c r="K33" s="16">
        <f>SUM(E33/'League Settings'!$C$16*'League Settings'!$A$16+F33/'League Settings'!$C$17*'League Settings'!$A$17+G33/'League Settings'!$C$18*'League Settings'!$A$18)</f>
        <v>89.2</v>
      </c>
    </row>
    <row r="34" spans="1:11" ht="15">
      <c r="A34" s="17" t="s">
        <v>321</v>
      </c>
      <c r="B34" s="16" t="s">
        <v>55</v>
      </c>
      <c r="C34" s="16" t="s">
        <v>308</v>
      </c>
      <c r="D34" s="16">
        <v>8</v>
      </c>
      <c r="E34" s="16">
        <v>28</v>
      </c>
      <c r="F34" s="16">
        <v>305</v>
      </c>
      <c r="G34" s="16">
        <v>3</v>
      </c>
      <c r="H34" s="16" t="e">
        <f>INDEX(adp!A$1:H$300,MATCH(A34,adp!B$1:B$300,0),6)</f>
        <v>#N/A</v>
      </c>
      <c r="I34" s="16" t="e">
        <f>INDEX(adp!A$1:H$300,MATCH(A34,adp!B$1:B$300,0),8)</f>
        <v>#N/A</v>
      </c>
      <c r="J34" s="16">
        <f>INDEX(sos!A$1:E$300,MATCH(B34,sos!A$1:A$300,0),5)</f>
        <v>27</v>
      </c>
      <c r="K34" s="16">
        <f>SUM(E34/'League Settings'!$C$16*'League Settings'!$A$16+F34/'League Settings'!$C$17*'League Settings'!$A$17+G34/'League Settings'!$C$18*'League Settings'!$A$18)</f>
        <v>76.5</v>
      </c>
    </row>
    <row r="35" spans="1:11" ht="15">
      <c r="A35" s="17" t="s">
        <v>322</v>
      </c>
      <c r="B35" s="16" t="s">
        <v>69</v>
      </c>
      <c r="C35" s="16" t="s">
        <v>308</v>
      </c>
      <c r="D35" s="16">
        <v>6</v>
      </c>
      <c r="E35" s="16">
        <v>30</v>
      </c>
      <c r="F35" s="16">
        <v>355</v>
      </c>
      <c r="G35" s="16">
        <v>2</v>
      </c>
      <c r="H35" s="16" t="e">
        <f>INDEX(adp!A$1:H$300,MATCH(A35,adp!B$1:B$300,0),6)</f>
        <v>#N/A</v>
      </c>
      <c r="I35" s="16" t="e">
        <f>INDEX(adp!A$1:H$300,MATCH(A35,adp!B$1:B$300,0),8)</f>
        <v>#N/A</v>
      </c>
      <c r="J35" s="16">
        <f>INDEX(sos!A$1:E$300,MATCH(B35,sos!A$1:A$300,0),5)</f>
        <v>3</v>
      </c>
      <c r="K35" s="16">
        <f>SUM(E35/'League Settings'!$C$16*'League Settings'!$A$16+F35/'League Settings'!$C$17*'League Settings'!$A$17+G35/'League Settings'!$C$18*'League Settings'!$A$18)</f>
        <v>77.5</v>
      </c>
    </row>
    <row r="36" spans="1:11" ht="15">
      <c r="A36" s="17" t="s">
        <v>323</v>
      </c>
      <c r="B36" s="16" t="s">
        <v>59</v>
      </c>
      <c r="C36" s="16" t="s">
        <v>308</v>
      </c>
      <c r="D36" s="16">
        <v>5</v>
      </c>
      <c r="E36" s="16">
        <v>30</v>
      </c>
      <c r="F36" s="16">
        <v>345</v>
      </c>
      <c r="G36" s="16">
        <v>2</v>
      </c>
      <c r="H36" s="16" t="e">
        <f>INDEX(adp!A$1:H$300,MATCH(A36,adp!B$1:B$300,0),6)</f>
        <v>#N/A</v>
      </c>
      <c r="I36" s="16" t="e">
        <f>INDEX(adp!A$1:H$300,MATCH(A36,adp!B$1:B$300,0),8)</f>
        <v>#N/A</v>
      </c>
      <c r="J36" s="16">
        <f>INDEX(sos!A$1:E$300,MATCH(B36,sos!A$1:A$300,0),5)</f>
        <v>30</v>
      </c>
      <c r="K36" s="16">
        <f>SUM(E36/'League Settings'!$C$16*'League Settings'!$A$16+F36/'League Settings'!$C$17*'League Settings'!$A$17+G36/'League Settings'!$C$18*'League Settings'!$A$18)</f>
        <v>76.5</v>
      </c>
    </row>
    <row r="37" spans="1:11" ht="15">
      <c r="A37" s="17" t="s">
        <v>324</v>
      </c>
      <c r="B37" s="16" t="s">
        <v>325</v>
      </c>
      <c r="C37" s="16" t="s">
        <v>308</v>
      </c>
      <c r="D37" s="16" t="s">
        <v>326</v>
      </c>
      <c r="E37" s="16">
        <v>30</v>
      </c>
      <c r="F37" s="16">
        <v>335</v>
      </c>
      <c r="G37" s="16">
        <v>2</v>
      </c>
      <c r="H37" s="16" t="e">
        <f>INDEX(adp!A$1:H$300,MATCH(A37,adp!B$1:B$300,0),6)</f>
        <v>#N/A</v>
      </c>
      <c r="I37" s="16" t="e">
        <f>INDEX(adp!A$1:H$300,MATCH(A37,adp!B$1:B$300,0),8)</f>
        <v>#N/A</v>
      </c>
      <c r="J37" s="16" t="e">
        <f>INDEX(sos!A$1:E$300,MATCH(B37,sos!A$1:A$300,0),5)</f>
        <v>#N/A</v>
      </c>
      <c r="K37" s="16">
        <f>SUM(E37/'League Settings'!$C$16*'League Settings'!$A$16+F37/'League Settings'!$C$17*'League Settings'!$A$17+G37/'League Settings'!$C$18*'League Settings'!$A$18)</f>
        <v>75.5</v>
      </c>
    </row>
    <row r="38" spans="1:11" ht="15">
      <c r="A38" s="17" t="s">
        <v>327</v>
      </c>
      <c r="B38" s="16" t="s">
        <v>47</v>
      </c>
      <c r="C38" s="16" t="s">
        <v>308</v>
      </c>
      <c r="D38" s="16">
        <v>7</v>
      </c>
      <c r="E38" s="16">
        <v>28</v>
      </c>
      <c r="F38" s="16">
        <v>325</v>
      </c>
      <c r="G38" s="16">
        <v>2</v>
      </c>
      <c r="H38" s="16" t="e">
        <f>INDEX(adp!A$1:H$300,MATCH(A38,adp!B$1:B$300,0),6)</f>
        <v>#N/A</v>
      </c>
      <c r="I38" s="16" t="e">
        <f>INDEX(adp!A$1:H$300,MATCH(A38,adp!B$1:B$300,0),8)</f>
        <v>#N/A</v>
      </c>
      <c r="J38" s="16">
        <f>INDEX(sos!A$1:E$300,MATCH(B38,sos!A$1:A$300,0),5)</f>
        <v>22</v>
      </c>
      <c r="K38" s="16">
        <f>SUM(E38/'League Settings'!$C$16*'League Settings'!$A$16+F38/'League Settings'!$C$17*'League Settings'!$A$17+G38/'League Settings'!$C$18*'League Settings'!$A$18)</f>
        <v>72.5</v>
      </c>
    </row>
    <row r="39" spans="1:11" ht="15">
      <c r="A39" s="17" t="s">
        <v>328</v>
      </c>
      <c r="B39" s="16" t="s">
        <v>79</v>
      </c>
      <c r="C39" s="16" t="s">
        <v>308</v>
      </c>
      <c r="D39" s="16">
        <v>11</v>
      </c>
      <c r="E39" s="16">
        <v>27</v>
      </c>
      <c r="F39" s="16">
        <v>315</v>
      </c>
      <c r="G39" s="16">
        <v>2</v>
      </c>
      <c r="H39" s="16" t="e">
        <f>INDEX(adp!A$1:H$300,MATCH(A39,adp!B$1:B$300,0),6)</f>
        <v>#N/A</v>
      </c>
      <c r="I39" s="16" t="e">
        <f>INDEX(adp!A$1:H$300,MATCH(A39,adp!B$1:B$300,0),8)</f>
        <v>#N/A</v>
      </c>
      <c r="J39" s="16">
        <f>INDEX(sos!A$1:E$300,MATCH(B39,sos!A$1:A$300,0),5)</f>
        <v>1</v>
      </c>
      <c r="K39" s="16">
        <f>SUM(E39/'League Settings'!$C$16*'League Settings'!$A$16+F39/'League Settings'!$C$17*'League Settings'!$A$17+G39/'League Settings'!$C$18*'League Settings'!$A$18)</f>
        <v>70.5</v>
      </c>
    </row>
    <row r="40" spans="1:11" ht="15">
      <c r="A40" s="17" t="s">
        <v>329</v>
      </c>
      <c r="B40" s="16" t="s">
        <v>81</v>
      </c>
      <c r="C40" s="16" t="s">
        <v>308</v>
      </c>
      <c r="D40" s="16">
        <v>10</v>
      </c>
      <c r="E40" s="16">
        <v>26</v>
      </c>
      <c r="F40" s="16">
        <v>265</v>
      </c>
      <c r="G40" s="16">
        <v>2</v>
      </c>
      <c r="H40" s="16" t="e">
        <f>INDEX(adp!A$1:H$300,MATCH(A40,adp!B$1:B$300,0),6)</f>
        <v>#N/A</v>
      </c>
      <c r="I40" s="16" t="e">
        <f>INDEX(adp!A$1:H$300,MATCH(A40,adp!B$1:B$300,0),8)</f>
        <v>#N/A</v>
      </c>
      <c r="J40" s="16">
        <f>INDEX(sos!A$1:E$300,MATCH(B40,sos!A$1:A$300,0),5)</f>
        <v>4</v>
      </c>
      <c r="K40" s="16">
        <f>SUM(E40/'League Settings'!$C$16*'League Settings'!$A$16+F40/'League Settings'!$C$17*'League Settings'!$A$17+G40/'League Settings'!$C$18*'League Settings'!$A$18)</f>
        <v>64.5</v>
      </c>
    </row>
    <row r="41" spans="1:11" ht="15">
      <c r="A41" s="17" t="s">
        <v>330</v>
      </c>
      <c r="B41" s="16" t="s">
        <v>87</v>
      </c>
      <c r="C41" s="16" t="s">
        <v>308</v>
      </c>
      <c r="D41" s="16">
        <v>10</v>
      </c>
      <c r="E41" s="16">
        <v>25</v>
      </c>
      <c r="F41" s="16">
        <v>262</v>
      </c>
      <c r="G41" s="16">
        <v>2</v>
      </c>
      <c r="H41" s="16" t="e">
        <f>INDEX(adp!A$1:H$300,MATCH(A41,adp!B$1:B$300,0),6)</f>
        <v>#N/A</v>
      </c>
      <c r="I41" s="16" t="e">
        <f>INDEX(adp!A$1:H$300,MATCH(A41,adp!B$1:B$300,0),8)</f>
        <v>#N/A</v>
      </c>
      <c r="J41" s="16">
        <f>INDEX(sos!A$1:E$300,MATCH(B41,sos!A$1:A$300,0),5)</f>
        <v>29</v>
      </c>
      <c r="K41" s="16">
        <f>SUM(E41/'League Settings'!$C$16*'League Settings'!$A$16+F41/'League Settings'!$C$17*'League Settings'!$A$17+G41/'League Settings'!$C$18*'League Settings'!$A$18)</f>
        <v>63.2</v>
      </c>
    </row>
    <row r="42" spans="1:11" ht="15">
      <c r="A42" s="17" t="s">
        <v>331</v>
      </c>
      <c r="B42" s="16" t="s">
        <v>71</v>
      </c>
      <c r="C42" s="16" t="s">
        <v>308</v>
      </c>
      <c r="D42" s="16">
        <v>9</v>
      </c>
      <c r="E42" s="16">
        <v>21</v>
      </c>
      <c r="F42" s="16">
        <v>246</v>
      </c>
      <c r="G42" s="16">
        <v>2</v>
      </c>
      <c r="H42" s="16" t="e">
        <f>INDEX(adp!A$1:H$300,MATCH(A42,adp!B$1:B$300,0),6)</f>
        <v>#N/A</v>
      </c>
      <c r="I42" s="16" t="e">
        <f>INDEX(adp!A$1:H$300,MATCH(A42,adp!B$1:B$300,0),8)</f>
        <v>#N/A</v>
      </c>
      <c r="J42" s="16">
        <f>INDEX(sos!A$1:E$300,MATCH(B42,sos!A$1:A$300,0),5)</f>
        <v>31</v>
      </c>
      <c r="K42" s="16">
        <f>SUM(E42/'League Settings'!$C$16*'League Settings'!$A$16+F42/'League Settings'!$C$17*'League Settings'!$A$17+G42/'League Settings'!$C$18*'League Settings'!$A$18)</f>
        <v>57.6</v>
      </c>
    </row>
    <row r="43" spans="1:11" ht="15">
      <c r="A43" s="17" t="s">
        <v>332</v>
      </c>
      <c r="B43" s="16" t="s">
        <v>63</v>
      </c>
      <c r="C43" s="16" t="s">
        <v>308</v>
      </c>
      <c r="D43" s="16">
        <v>9</v>
      </c>
      <c r="E43" s="16">
        <v>20</v>
      </c>
      <c r="F43" s="16">
        <v>232</v>
      </c>
      <c r="G43" s="16">
        <v>2</v>
      </c>
      <c r="H43" s="16" t="e">
        <f>INDEX(adp!A$1:H$300,MATCH(A43,adp!B$1:B$300,0),6)</f>
        <v>#N/A</v>
      </c>
      <c r="I43" s="16" t="e">
        <f>INDEX(adp!A$1:H$300,MATCH(A43,adp!B$1:B$300,0),8)</f>
        <v>#N/A</v>
      </c>
      <c r="J43" s="16">
        <f>INDEX(sos!A$1:E$300,MATCH(B43,sos!A$1:A$300,0),5)</f>
        <v>2</v>
      </c>
      <c r="K43" s="16">
        <f>SUM(E43/'League Settings'!$C$16*'League Settings'!$A$16+F43/'League Settings'!$C$17*'League Settings'!$A$17+G43/'League Settings'!$C$18*'League Settings'!$A$18)</f>
        <v>55.2</v>
      </c>
    </row>
    <row r="44" spans="1:11" ht="15">
      <c r="A44" s="17" t="s">
        <v>333</v>
      </c>
      <c r="B44" s="16" t="s">
        <v>77</v>
      </c>
      <c r="C44" s="16" t="s">
        <v>308</v>
      </c>
      <c r="D44" s="16">
        <v>7</v>
      </c>
      <c r="E44" s="16">
        <v>18</v>
      </c>
      <c r="F44" s="16">
        <v>185</v>
      </c>
      <c r="G44" s="16">
        <v>2</v>
      </c>
      <c r="H44" s="16" t="e">
        <f>INDEX(adp!A$1:H$300,MATCH(A44,adp!B$1:B$300,0),6)</f>
        <v>#N/A</v>
      </c>
      <c r="I44" s="16" t="e">
        <f>INDEX(adp!A$1:H$300,MATCH(A44,adp!B$1:B$300,0),8)</f>
        <v>#N/A</v>
      </c>
      <c r="J44" s="16">
        <f>INDEX(sos!A$1:E$300,MATCH(B44,sos!A$1:A$300,0),5)</f>
        <v>21</v>
      </c>
      <c r="K44" s="16">
        <f>SUM(E44/'League Settings'!$C$16*'League Settings'!$A$16+F44/'League Settings'!$C$17*'League Settings'!$A$17+G44/'League Settings'!$C$18*'League Settings'!$A$18)</f>
        <v>48.5</v>
      </c>
    </row>
    <row r="45" spans="1:11" ht="15">
      <c r="A45" s="17" t="s">
        <v>328</v>
      </c>
      <c r="B45" s="16" t="s">
        <v>85</v>
      </c>
      <c r="C45" s="16" t="s">
        <v>308</v>
      </c>
      <c r="D45" s="16">
        <v>6</v>
      </c>
      <c r="E45" s="16">
        <v>20</v>
      </c>
      <c r="F45" s="16">
        <v>235</v>
      </c>
      <c r="G45" s="16">
        <v>1</v>
      </c>
      <c r="H45" s="16" t="e">
        <f>INDEX(adp!A$1:H$300,MATCH(A45,adp!B$1:B$300,0),6)</f>
        <v>#N/A</v>
      </c>
      <c r="I45" s="16" t="e">
        <f>INDEX(adp!A$1:H$300,MATCH(A45,adp!B$1:B$300,0),8)</f>
        <v>#N/A</v>
      </c>
      <c r="J45" s="16">
        <f>INDEX(sos!A$1:E$300,MATCH(B45,sos!A$1:A$300,0),5)</f>
        <v>11</v>
      </c>
      <c r="K45" s="16">
        <f>SUM(E45/'League Settings'!$C$16*'League Settings'!$A$16+F45/'League Settings'!$C$17*'League Settings'!$A$17+G45/'League Settings'!$C$18*'League Settings'!$A$18)</f>
        <v>49.5</v>
      </c>
    </row>
    <row r="46" spans="1:11" ht="15">
      <c r="A46" s="17" t="s">
        <v>334</v>
      </c>
      <c r="B46" s="16" t="s">
        <v>51</v>
      </c>
      <c r="C46" s="16" t="s">
        <v>308</v>
      </c>
      <c r="D46" s="16">
        <v>10</v>
      </c>
      <c r="E46" s="16">
        <v>19</v>
      </c>
      <c r="F46" s="16">
        <v>215</v>
      </c>
      <c r="G46" s="16">
        <v>1</v>
      </c>
      <c r="H46" s="16" t="e">
        <f>INDEX(adp!A$1:H$300,MATCH(A46,adp!B$1:B$300,0),6)</f>
        <v>#N/A</v>
      </c>
      <c r="I46" s="16" t="e">
        <f>INDEX(adp!A$1:H$300,MATCH(A46,adp!B$1:B$300,0),8)</f>
        <v>#N/A</v>
      </c>
      <c r="J46" s="16">
        <f>INDEX(sos!A$1:E$300,MATCH(B46,sos!A$1:A$300,0),5)</f>
        <v>18</v>
      </c>
      <c r="K46" s="16">
        <f>SUM(E46/'League Settings'!$C$16*'League Settings'!$A$16+F46/'League Settings'!$C$17*'League Settings'!$A$17+G46/'League Settings'!$C$18*'League Settings'!$A$18)</f>
        <v>46.5</v>
      </c>
    </row>
    <row r="47" spans="1:11" ht="15">
      <c r="A47" s="17" t="s">
        <v>335</v>
      </c>
      <c r="B47" s="16" t="s">
        <v>57</v>
      </c>
      <c r="C47" s="16" t="s">
        <v>308</v>
      </c>
      <c r="D47" s="16">
        <v>5</v>
      </c>
      <c r="E47" s="16">
        <v>16</v>
      </c>
      <c r="F47" s="16">
        <v>187</v>
      </c>
      <c r="G47" s="16">
        <v>1</v>
      </c>
      <c r="H47" s="16" t="e">
        <f>INDEX(adp!A$1:H$300,MATCH(A47,adp!B$1:B$300,0),6)</f>
        <v>#N/A</v>
      </c>
      <c r="I47" s="16" t="e">
        <f>INDEX(adp!A$1:H$300,MATCH(A47,adp!B$1:B$300,0),8)</f>
        <v>#N/A</v>
      </c>
      <c r="J47" s="16">
        <f>INDEX(sos!A$1:E$300,MATCH(B47,sos!A$1:A$300,0),5)</f>
        <v>5</v>
      </c>
      <c r="K47" s="16">
        <f>SUM(E47/'League Settings'!$C$16*'League Settings'!$A$16+F47/'League Settings'!$C$17*'League Settings'!$A$17+G47/'League Settings'!$C$18*'League Settings'!$A$18)</f>
        <v>40.7</v>
      </c>
    </row>
    <row r="48" spans="1:11" ht="15">
      <c r="A48" s="17" t="s">
        <v>336</v>
      </c>
      <c r="B48" s="16" t="s">
        <v>43</v>
      </c>
      <c r="C48" s="16" t="s">
        <v>308</v>
      </c>
      <c r="D48" s="16">
        <v>7</v>
      </c>
      <c r="E48" s="16">
        <v>16</v>
      </c>
      <c r="F48" s="16">
        <v>178</v>
      </c>
      <c r="G48" s="16">
        <v>1</v>
      </c>
      <c r="H48" s="16" t="e">
        <f>INDEX(adp!A$1:H$300,MATCH(A48,adp!B$1:B$300,0),6)</f>
        <v>#N/A</v>
      </c>
      <c r="I48" s="16" t="e">
        <f>INDEX(adp!A$1:H$300,MATCH(A48,adp!B$1:B$300,0),8)</f>
        <v>#N/A</v>
      </c>
      <c r="J48" s="16">
        <f>INDEX(sos!A$1:E$300,MATCH(B48,sos!A$1:A$300,0),5)</f>
        <v>28</v>
      </c>
      <c r="K48" s="16">
        <f>SUM(E48/'League Settings'!$C$16*'League Settings'!$A$16+F48/'League Settings'!$C$17*'League Settings'!$A$17+G48/'League Settings'!$C$18*'League Settings'!$A$18)</f>
        <v>39.8</v>
      </c>
    </row>
    <row r="49" spans="1:11" ht="15">
      <c r="A49" s="17" t="s">
        <v>337</v>
      </c>
      <c r="B49" s="16" t="s">
        <v>43</v>
      </c>
      <c r="C49" s="16" t="s">
        <v>308</v>
      </c>
      <c r="D49" s="16">
        <v>7</v>
      </c>
      <c r="E49" s="16">
        <v>15</v>
      </c>
      <c r="F49" s="16">
        <v>165</v>
      </c>
      <c r="G49" s="16">
        <v>1</v>
      </c>
      <c r="H49" s="16" t="e">
        <f>INDEX(adp!A$1:H$300,MATCH(A49,adp!B$1:B$300,0),6)</f>
        <v>#N/A</v>
      </c>
      <c r="I49" s="16" t="e">
        <f>INDEX(adp!A$1:H$300,MATCH(A49,adp!B$1:B$300,0),8)</f>
        <v>#N/A</v>
      </c>
      <c r="J49" s="16">
        <f>INDEX(sos!A$1:E$300,MATCH(B49,sos!A$1:A$300,0),5)</f>
        <v>28</v>
      </c>
      <c r="K49" s="16">
        <f>SUM(E49/'League Settings'!$C$16*'League Settings'!$A$16+F49/'League Settings'!$C$17*'League Settings'!$A$17+G49/'League Settings'!$C$18*'League Settings'!$A$18)</f>
        <v>37.5</v>
      </c>
    </row>
    <row r="50" spans="1:11" ht="15">
      <c r="A50" s="17" t="s">
        <v>338</v>
      </c>
      <c r="B50" s="16" t="s">
        <v>37</v>
      </c>
      <c r="C50" s="16" t="s">
        <v>308</v>
      </c>
      <c r="D50" s="16">
        <v>7</v>
      </c>
      <c r="E50" s="16">
        <v>17</v>
      </c>
      <c r="F50" s="16">
        <v>176</v>
      </c>
      <c r="G50" s="16">
        <v>0</v>
      </c>
      <c r="H50" s="16" t="e">
        <f>INDEX(adp!A$1:H$300,MATCH(A50,adp!B$1:B$300,0),6)</f>
        <v>#N/A</v>
      </c>
      <c r="I50" s="16" t="e">
        <f>INDEX(adp!A$1:H$300,MATCH(A50,adp!B$1:B$300,0),8)</f>
        <v>#N/A</v>
      </c>
      <c r="J50" s="16">
        <f>INDEX(sos!A$1:E$300,MATCH(B50,sos!A$1:A$300,0),5)</f>
        <v>20</v>
      </c>
      <c r="K50" s="16">
        <f>SUM(E50/'League Settings'!$C$16*'League Settings'!$A$16+F50/'League Settings'!$C$17*'League Settings'!$A$17+G50/'League Settings'!$C$18*'League Settings'!$A$18)</f>
        <v>34.6</v>
      </c>
    </row>
    <row r="51" spans="1:11" ht="15">
      <c r="A51" s="17" t="s">
        <v>339</v>
      </c>
      <c r="B51" s="16" t="s">
        <v>41</v>
      </c>
      <c r="C51" s="16" t="s">
        <v>308</v>
      </c>
      <c r="D51" s="16">
        <v>11</v>
      </c>
      <c r="E51" s="16">
        <v>11</v>
      </c>
      <c r="F51" s="16">
        <v>115</v>
      </c>
      <c r="G51" s="16">
        <v>1</v>
      </c>
      <c r="H51" s="16" t="e">
        <f>INDEX(adp!A$1:H$300,MATCH(A51,adp!B$1:B$300,0),6)</f>
        <v>#N/A</v>
      </c>
      <c r="I51" s="16" t="e">
        <f>INDEX(adp!A$1:H$300,MATCH(A51,adp!B$1:B$300,0),8)</f>
        <v>#N/A</v>
      </c>
      <c r="J51" s="16">
        <f>INDEX(sos!A$1:E$300,MATCH(B51,sos!A$1:A$300,0),5)</f>
        <v>24</v>
      </c>
      <c r="K51" s="16">
        <f>SUM(E51/'League Settings'!$C$16*'League Settings'!$A$16+F51/'League Settings'!$C$17*'League Settings'!$A$17+G51/'League Settings'!$C$18*'League Settings'!$A$18)</f>
        <v>28.5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33"/>
  <sheetViews>
    <sheetView zoomScalePageLayoutView="0" workbookViewId="0" topLeftCell="A1">
      <selection activeCell="F5" sqref="F5"/>
    </sheetView>
  </sheetViews>
  <sheetFormatPr defaultColWidth="17.140625" defaultRowHeight="12.75" customHeight="1"/>
  <cols>
    <col min="1" max="1" width="5.8515625" style="3" bestFit="1" customWidth="1"/>
    <col min="2" max="2" width="3.57421875" style="3" bestFit="1" customWidth="1"/>
    <col min="3" max="3" width="3.28125" style="3" bestFit="1" customWidth="1"/>
    <col min="4" max="4" width="4.00390625" style="3" bestFit="1" customWidth="1"/>
    <col min="5" max="5" width="3.00390625" style="3" bestFit="1" customWidth="1"/>
    <col min="6" max="6" width="17.140625" style="3" customWidth="1"/>
    <col min="7" max="7" width="43.8515625" style="3" bestFit="1" customWidth="1"/>
    <col min="8" max="16384" width="17.140625" style="3" customWidth="1"/>
  </cols>
  <sheetData>
    <row r="1" spans="1:7" ht="15">
      <c r="A1" s="6" t="s">
        <v>164</v>
      </c>
      <c r="B1" s="6" t="s">
        <v>169</v>
      </c>
      <c r="C1" s="6" t="s">
        <v>197</v>
      </c>
      <c r="D1" s="6" t="s">
        <v>268</v>
      </c>
      <c r="E1" s="6" t="s">
        <v>308</v>
      </c>
      <c r="G1" s="3" t="s">
        <v>344</v>
      </c>
    </row>
    <row r="2" spans="1:7" ht="15">
      <c r="A2" s="6" t="s">
        <v>81</v>
      </c>
      <c r="B2" s="6">
        <v>14</v>
      </c>
      <c r="C2" s="6">
        <v>30</v>
      </c>
      <c r="D2" s="6">
        <v>3</v>
      </c>
      <c r="E2" s="6">
        <v>4</v>
      </c>
      <c r="G2" s="3" t="s">
        <v>345</v>
      </c>
    </row>
    <row r="3" spans="1:5" ht="15">
      <c r="A3" s="6" t="s">
        <v>39</v>
      </c>
      <c r="B3" s="6">
        <v>1</v>
      </c>
      <c r="C3" s="6">
        <v>1</v>
      </c>
      <c r="D3" s="6">
        <v>28</v>
      </c>
      <c r="E3" s="6">
        <v>8</v>
      </c>
    </row>
    <row r="4" spans="1:5" ht="15">
      <c r="A4" s="6" t="s">
        <v>55</v>
      </c>
      <c r="B4" s="6">
        <v>28</v>
      </c>
      <c r="C4" s="6">
        <v>19</v>
      </c>
      <c r="D4" s="6">
        <v>12</v>
      </c>
      <c r="E4" s="6">
        <v>27</v>
      </c>
    </row>
    <row r="5" spans="1:5" ht="15">
      <c r="A5" s="6" t="s">
        <v>53</v>
      </c>
      <c r="B5" s="6">
        <v>27</v>
      </c>
      <c r="C5" s="6">
        <v>23</v>
      </c>
      <c r="D5" s="6">
        <v>15</v>
      </c>
      <c r="E5" s="6">
        <v>19</v>
      </c>
    </row>
    <row r="6" spans="1:5" ht="15">
      <c r="A6" s="6" t="s">
        <v>35</v>
      </c>
      <c r="B6" s="6">
        <v>4</v>
      </c>
      <c r="C6" s="6">
        <v>6</v>
      </c>
      <c r="D6" s="6">
        <v>21</v>
      </c>
      <c r="E6" s="6">
        <v>12</v>
      </c>
    </row>
    <row r="7" spans="1:5" ht="15">
      <c r="A7" s="6" t="s">
        <v>69</v>
      </c>
      <c r="B7" s="6">
        <v>6</v>
      </c>
      <c r="C7" s="6">
        <v>18</v>
      </c>
      <c r="D7" s="6">
        <v>31</v>
      </c>
      <c r="E7" s="6">
        <v>3</v>
      </c>
    </row>
    <row r="8" spans="1:5" ht="15">
      <c r="A8" s="6" t="s">
        <v>61</v>
      </c>
      <c r="B8" s="6">
        <v>32</v>
      </c>
      <c r="C8" s="6">
        <v>27</v>
      </c>
      <c r="D8" s="6">
        <v>11</v>
      </c>
      <c r="E8" s="6">
        <v>32</v>
      </c>
    </row>
    <row r="9" spans="1:5" ht="15">
      <c r="A9" s="6" t="s">
        <v>87</v>
      </c>
      <c r="B9" s="6">
        <v>29</v>
      </c>
      <c r="C9" s="6">
        <v>20</v>
      </c>
      <c r="D9" s="6">
        <v>10</v>
      </c>
      <c r="E9" s="6">
        <v>29</v>
      </c>
    </row>
    <row r="10" spans="1:5" ht="15">
      <c r="A10" s="6" t="s">
        <v>45</v>
      </c>
      <c r="B10" s="6">
        <v>26</v>
      </c>
      <c r="C10" s="6">
        <v>8</v>
      </c>
      <c r="D10" s="6">
        <v>13</v>
      </c>
      <c r="E10" s="6">
        <v>25</v>
      </c>
    </row>
    <row r="11" spans="1:5" ht="15">
      <c r="A11" s="6" t="s">
        <v>47</v>
      </c>
      <c r="B11" s="6">
        <v>17</v>
      </c>
      <c r="C11" s="6">
        <v>9</v>
      </c>
      <c r="D11" s="6">
        <v>29</v>
      </c>
      <c r="E11" s="6">
        <v>22</v>
      </c>
    </row>
    <row r="12" spans="1:5" ht="15">
      <c r="A12" s="6" t="s">
        <v>31</v>
      </c>
      <c r="B12" s="6">
        <v>13</v>
      </c>
      <c r="C12" s="6">
        <v>29</v>
      </c>
      <c r="D12" s="6">
        <v>26</v>
      </c>
      <c r="E12" s="6">
        <v>7</v>
      </c>
    </row>
    <row r="13" spans="1:5" ht="15">
      <c r="A13" s="6" t="s">
        <v>26</v>
      </c>
      <c r="B13" s="6">
        <v>11</v>
      </c>
      <c r="C13" s="6">
        <v>28</v>
      </c>
      <c r="D13" s="6">
        <v>27</v>
      </c>
      <c r="E13" s="6">
        <v>6</v>
      </c>
    </row>
    <row r="14" spans="1:5" ht="15">
      <c r="A14" s="6" t="s">
        <v>65</v>
      </c>
      <c r="B14" s="6">
        <v>12</v>
      </c>
      <c r="C14" s="6">
        <v>15</v>
      </c>
      <c r="D14" s="6">
        <v>22</v>
      </c>
      <c r="E14" s="6">
        <v>15</v>
      </c>
    </row>
    <row r="15" spans="1:5" ht="15">
      <c r="A15" s="6" t="s">
        <v>75</v>
      </c>
      <c r="B15" s="6">
        <v>22</v>
      </c>
      <c r="C15" s="6">
        <v>26</v>
      </c>
      <c r="D15" s="6">
        <v>7</v>
      </c>
      <c r="E15" s="6">
        <v>23</v>
      </c>
    </row>
    <row r="16" spans="1:5" ht="15">
      <c r="A16" s="6" t="s">
        <v>85</v>
      </c>
      <c r="B16" s="6">
        <v>10</v>
      </c>
      <c r="C16" s="6">
        <v>17</v>
      </c>
      <c r="D16" s="6">
        <v>20</v>
      </c>
      <c r="E16" s="6">
        <v>11</v>
      </c>
    </row>
    <row r="17" spans="1:5" ht="15">
      <c r="A17" s="6" t="s">
        <v>77</v>
      </c>
      <c r="B17" s="6">
        <v>9</v>
      </c>
      <c r="C17" s="6">
        <v>3</v>
      </c>
      <c r="D17" s="6">
        <v>32</v>
      </c>
      <c r="E17" s="6">
        <v>21</v>
      </c>
    </row>
    <row r="18" spans="1:5" ht="15">
      <c r="A18" s="6" t="s">
        <v>89</v>
      </c>
      <c r="B18" s="6">
        <v>24</v>
      </c>
      <c r="C18" s="6">
        <v>12</v>
      </c>
      <c r="D18" s="6">
        <v>14</v>
      </c>
      <c r="E18" s="6">
        <v>17</v>
      </c>
    </row>
    <row r="19" spans="1:5" ht="15">
      <c r="A19" s="6" t="s">
        <v>67</v>
      </c>
      <c r="B19" s="6">
        <v>15</v>
      </c>
      <c r="C19" s="6">
        <v>21</v>
      </c>
      <c r="D19" s="6">
        <v>30</v>
      </c>
      <c r="E19" s="6">
        <v>13</v>
      </c>
    </row>
    <row r="20" spans="1:5" ht="15">
      <c r="A20" s="6" t="s">
        <v>29</v>
      </c>
      <c r="B20" s="6">
        <v>30</v>
      </c>
      <c r="C20" s="6">
        <v>24</v>
      </c>
      <c r="D20" s="6">
        <v>24</v>
      </c>
      <c r="E20" s="6">
        <v>26</v>
      </c>
    </row>
    <row r="21" spans="1:5" ht="15">
      <c r="A21" s="6" t="s">
        <v>33</v>
      </c>
      <c r="B21" s="6">
        <v>2</v>
      </c>
      <c r="C21" s="6">
        <v>2</v>
      </c>
      <c r="D21" s="6">
        <v>19</v>
      </c>
      <c r="E21" s="6">
        <v>10</v>
      </c>
    </row>
    <row r="22" spans="1:5" ht="15">
      <c r="A22" s="6" t="s">
        <v>41</v>
      </c>
      <c r="B22" s="6">
        <v>25</v>
      </c>
      <c r="C22" s="6">
        <v>16</v>
      </c>
      <c r="D22" s="6">
        <v>9</v>
      </c>
      <c r="E22" s="6">
        <v>24</v>
      </c>
    </row>
    <row r="23" spans="1:5" ht="15">
      <c r="A23" s="6" t="s">
        <v>73</v>
      </c>
      <c r="B23" s="6">
        <v>20</v>
      </c>
      <c r="C23" s="6">
        <v>25</v>
      </c>
      <c r="D23" s="6">
        <v>16</v>
      </c>
      <c r="E23" s="6">
        <v>14</v>
      </c>
    </row>
    <row r="24" spans="1:5" ht="15">
      <c r="A24" s="6" t="s">
        <v>59</v>
      </c>
      <c r="B24" s="6">
        <v>21</v>
      </c>
      <c r="C24" s="6">
        <v>10</v>
      </c>
      <c r="D24" s="6">
        <v>25</v>
      </c>
      <c r="E24" s="6">
        <v>30</v>
      </c>
    </row>
    <row r="25" spans="1:5" ht="15">
      <c r="A25" s="6" t="s">
        <v>37</v>
      </c>
      <c r="B25" s="6">
        <v>18</v>
      </c>
      <c r="C25" s="6">
        <v>11</v>
      </c>
      <c r="D25" s="6">
        <v>1</v>
      </c>
      <c r="E25" s="6">
        <v>20</v>
      </c>
    </row>
    <row r="26" spans="1:5" ht="15">
      <c r="A26" s="6" t="s">
        <v>49</v>
      </c>
      <c r="B26" s="6">
        <v>31</v>
      </c>
      <c r="C26" s="6">
        <v>13</v>
      </c>
      <c r="D26" s="6">
        <v>2</v>
      </c>
      <c r="E26" s="6">
        <v>25</v>
      </c>
    </row>
    <row r="27" spans="1:5" ht="15">
      <c r="A27" s="6" t="s">
        <v>43</v>
      </c>
      <c r="B27" s="6">
        <v>23</v>
      </c>
      <c r="C27" s="6">
        <v>4</v>
      </c>
      <c r="D27" s="6">
        <v>23</v>
      </c>
      <c r="E27" s="6">
        <v>28</v>
      </c>
    </row>
    <row r="28" spans="1:5" ht="15">
      <c r="A28" s="6" t="s">
        <v>79</v>
      </c>
      <c r="B28" s="6">
        <v>7</v>
      </c>
      <c r="C28" s="6">
        <v>22</v>
      </c>
      <c r="D28" s="6">
        <v>1</v>
      </c>
      <c r="E28" s="6">
        <v>1</v>
      </c>
    </row>
    <row r="29" spans="1:5" ht="15">
      <c r="A29" s="6" t="s">
        <v>63</v>
      </c>
      <c r="B29" s="6">
        <v>5</v>
      </c>
      <c r="C29" s="6">
        <v>14</v>
      </c>
      <c r="D29" s="6">
        <v>5</v>
      </c>
      <c r="E29" s="6">
        <v>2</v>
      </c>
    </row>
    <row r="30" spans="1:5" ht="15">
      <c r="A30" s="6" t="s">
        <v>71</v>
      </c>
      <c r="B30" s="6">
        <v>8</v>
      </c>
      <c r="C30" s="6">
        <v>31</v>
      </c>
      <c r="D30" s="6">
        <v>6</v>
      </c>
      <c r="E30" s="6">
        <v>31</v>
      </c>
    </row>
    <row r="31" spans="1:5" ht="15">
      <c r="A31" s="6" t="s">
        <v>57</v>
      </c>
      <c r="B31" s="6">
        <v>3</v>
      </c>
      <c r="C31" s="6">
        <v>5</v>
      </c>
      <c r="D31" s="6">
        <v>18</v>
      </c>
      <c r="E31" s="6">
        <v>5</v>
      </c>
    </row>
    <row r="32" spans="1:5" ht="15">
      <c r="A32" s="6" t="s">
        <v>83</v>
      </c>
      <c r="B32" s="6">
        <v>16</v>
      </c>
      <c r="C32" s="6">
        <v>32</v>
      </c>
      <c r="D32" s="6">
        <v>17</v>
      </c>
      <c r="E32" s="6">
        <v>16</v>
      </c>
    </row>
    <row r="33" spans="1:5" ht="15">
      <c r="A33" s="6" t="s">
        <v>51</v>
      </c>
      <c r="B33" s="6">
        <v>19</v>
      </c>
      <c r="C33" s="6">
        <v>7</v>
      </c>
      <c r="D33" s="6">
        <v>8</v>
      </c>
      <c r="E33" s="6">
        <v>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75"/>
  <sheetViews>
    <sheetView zoomScalePageLayoutView="0" workbookViewId="0" topLeftCell="A1">
      <selection activeCell="I12" sqref="I12"/>
    </sheetView>
  </sheetViews>
  <sheetFormatPr defaultColWidth="9.140625" defaultRowHeight="15"/>
  <cols>
    <col min="1" max="1" width="5.7109375" style="0" bestFit="1" customWidth="1"/>
    <col min="2" max="2" width="20.28125" style="0" bestFit="1" customWidth="1"/>
    <col min="3" max="3" width="4.57421875" style="0" bestFit="1" customWidth="1"/>
    <col min="4" max="4" width="6.28125" style="0" bestFit="1" customWidth="1"/>
    <col min="5" max="5" width="4.7109375" style="0" bestFit="1" customWidth="1"/>
    <col min="6" max="6" width="4.8515625" style="0" bestFit="1" customWidth="1"/>
    <col min="7" max="7" width="7.421875" style="0" bestFit="1" customWidth="1"/>
    <col min="8" max="8" width="9.00390625" style="0" bestFit="1" customWidth="1"/>
    <col min="10" max="10" width="88.28125" style="0" customWidth="1"/>
  </cols>
  <sheetData>
    <row r="1" spans="1:10" ht="15" customHeight="1">
      <c r="A1" t="s">
        <v>161</v>
      </c>
      <c r="B1" t="s">
        <v>162</v>
      </c>
      <c r="C1" t="s">
        <v>163</v>
      </c>
      <c r="D1" t="s">
        <v>164</v>
      </c>
      <c r="E1" t="s">
        <v>165</v>
      </c>
      <c r="F1" t="s">
        <v>166</v>
      </c>
      <c r="G1" t="s">
        <v>167</v>
      </c>
      <c r="H1" t="s">
        <v>168</v>
      </c>
      <c r="J1" s="18" t="s">
        <v>346</v>
      </c>
    </row>
    <row r="2" spans="1:10" ht="15">
      <c r="A2">
        <v>1</v>
      </c>
      <c r="B2" t="s">
        <v>25</v>
      </c>
      <c r="C2" t="s">
        <v>169</v>
      </c>
      <c r="D2" t="s">
        <v>26</v>
      </c>
      <c r="E2">
        <v>10</v>
      </c>
      <c r="F2">
        <v>28</v>
      </c>
      <c r="G2">
        <v>7</v>
      </c>
      <c r="H2">
        <v>4.77</v>
      </c>
      <c r="J2" s="18"/>
    </row>
    <row r="3" spans="1:10" ht="15">
      <c r="A3">
        <v>2</v>
      </c>
      <c r="B3" t="s">
        <v>28</v>
      </c>
      <c r="C3" t="s">
        <v>169</v>
      </c>
      <c r="D3" t="s">
        <v>170</v>
      </c>
      <c r="E3">
        <v>9</v>
      </c>
      <c r="F3">
        <v>35</v>
      </c>
      <c r="G3">
        <v>12</v>
      </c>
      <c r="H3">
        <v>14.08</v>
      </c>
      <c r="J3" s="18"/>
    </row>
    <row r="4" spans="1:10" ht="15">
      <c r="A4">
        <v>3</v>
      </c>
      <c r="B4" t="s">
        <v>34</v>
      </c>
      <c r="C4" t="s">
        <v>169</v>
      </c>
      <c r="D4" t="s">
        <v>171</v>
      </c>
      <c r="E4">
        <v>6</v>
      </c>
      <c r="F4">
        <v>23</v>
      </c>
      <c r="G4">
        <v>1</v>
      </c>
      <c r="H4">
        <v>15.09</v>
      </c>
      <c r="J4" s="19"/>
    </row>
    <row r="5" spans="1:10" ht="15">
      <c r="A5">
        <v>4</v>
      </c>
      <c r="B5" t="s">
        <v>32</v>
      </c>
      <c r="C5" t="s">
        <v>169</v>
      </c>
      <c r="D5" t="s">
        <v>172</v>
      </c>
      <c r="E5">
        <v>6</v>
      </c>
      <c r="F5">
        <v>33</v>
      </c>
      <c r="G5">
        <v>11</v>
      </c>
      <c r="H5">
        <v>15.09</v>
      </c>
      <c r="J5" s="18" t="s">
        <v>347</v>
      </c>
    </row>
    <row r="6" spans="1:10" ht="15">
      <c r="A6">
        <v>5</v>
      </c>
      <c r="B6" t="s">
        <v>30</v>
      </c>
      <c r="C6" t="s">
        <v>169</v>
      </c>
      <c r="D6" t="s">
        <v>173</v>
      </c>
      <c r="E6">
        <v>5</v>
      </c>
      <c r="F6">
        <v>24</v>
      </c>
      <c r="G6">
        <v>3</v>
      </c>
      <c r="H6">
        <v>20.86</v>
      </c>
      <c r="J6" s="18"/>
    </row>
    <row r="7" spans="1:10" ht="15">
      <c r="A7">
        <v>6</v>
      </c>
      <c r="B7" t="s">
        <v>36</v>
      </c>
      <c r="C7" t="s">
        <v>169</v>
      </c>
      <c r="D7" t="s">
        <v>174</v>
      </c>
      <c r="E7">
        <v>7</v>
      </c>
      <c r="F7">
        <v>32</v>
      </c>
      <c r="G7">
        <v>11</v>
      </c>
      <c r="H7">
        <v>46.16</v>
      </c>
      <c r="J7" s="18"/>
    </row>
    <row r="8" spans="1:10" ht="15">
      <c r="A8">
        <v>7</v>
      </c>
      <c r="B8" t="s">
        <v>40</v>
      </c>
      <c r="C8" t="s">
        <v>169</v>
      </c>
      <c r="D8" t="s">
        <v>175</v>
      </c>
      <c r="E8">
        <v>11</v>
      </c>
      <c r="F8">
        <v>31</v>
      </c>
      <c r="G8">
        <v>8</v>
      </c>
      <c r="H8">
        <v>58.29</v>
      </c>
      <c r="J8" s="18"/>
    </row>
    <row r="9" spans="1:10" ht="15">
      <c r="A9">
        <v>8</v>
      </c>
      <c r="B9" t="s">
        <v>44</v>
      </c>
      <c r="C9" t="s">
        <v>169</v>
      </c>
      <c r="D9" t="s">
        <v>176</v>
      </c>
      <c r="E9">
        <v>5</v>
      </c>
      <c r="F9">
        <v>32</v>
      </c>
      <c r="G9">
        <v>9</v>
      </c>
      <c r="H9">
        <v>60.74</v>
      </c>
      <c r="J9" s="19"/>
    </row>
    <row r="10" spans="1:10" ht="15">
      <c r="A10">
        <v>9</v>
      </c>
      <c r="B10" t="s">
        <v>42</v>
      </c>
      <c r="C10" t="s">
        <v>169</v>
      </c>
      <c r="D10" t="s">
        <v>177</v>
      </c>
      <c r="E10">
        <v>7</v>
      </c>
      <c r="F10">
        <v>30</v>
      </c>
      <c r="G10">
        <v>8</v>
      </c>
      <c r="H10">
        <v>64.83</v>
      </c>
      <c r="J10" s="18" t="s">
        <v>348</v>
      </c>
    </row>
    <row r="11" spans="1:10" ht="15">
      <c r="A11">
        <v>10</v>
      </c>
      <c r="B11" t="s">
        <v>38</v>
      </c>
      <c r="C11" t="s">
        <v>169</v>
      </c>
      <c r="D11" t="s">
        <v>178</v>
      </c>
      <c r="E11">
        <v>7</v>
      </c>
      <c r="F11">
        <v>27</v>
      </c>
      <c r="G11">
        <v>4</v>
      </c>
      <c r="H11">
        <v>65.88</v>
      </c>
      <c r="J11" s="18"/>
    </row>
    <row r="12" spans="1:10" ht="15">
      <c r="A12">
        <v>11</v>
      </c>
      <c r="B12" t="s">
        <v>46</v>
      </c>
      <c r="C12" t="s">
        <v>169</v>
      </c>
      <c r="D12" t="s">
        <v>179</v>
      </c>
      <c r="E12">
        <v>7</v>
      </c>
      <c r="F12">
        <v>36</v>
      </c>
      <c r="G12">
        <v>14</v>
      </c>
      <c r="H12">
        <v>73.15</v>
      </c>
      <c r="J12" s="18"/>
    </row>
    <row r="13" spans="1:10" ht="15">
      <c r="A13">
        <v>12</v>
      </c>
      <c r="B13" t="s">
        <v>50</v>
      </c>
      <c r="C13" t="s">
        <v>169</v>
      </c>
      <c r="D13" t="s">
        <v>180</v>
      </c>
      <c r="E13">
        <v>10</v>
      </c>
      <c r="F13">
        <v>22</v>
      </c>
      <c r="G13" t="s">
        <v>181</v>
      </c>
      <c r="H13">
        <v>78.84</v>
      </c>
      <c r="J13" s="18"/>
    </row>
    <row r="14" spans="1:10" ht="15">
      <c r="A14">
        <v>13</v>
      </c>
      <c r="B14" t="s">
        <v>48</v>
      </c>
      <c r="C14" t="s">
        <v>169</v>
      </c>
      <c r="D14" t="s">
        <v>182</v>
      </c>
      <c r="E14">
        <v>4</v>
      </c>
      <c r="F14">
        <v>30</v>
      </c>
      <c r="G14">
        <v>8</v>
      </c>
      <c r="H14">
        <v>92.99</v>
      </c>
      <c r="J14" s="18"/>
    </row>
    <row r="15" spans="1:10" ht="15">
      <c r="A15">
        <v>14</v>
      </c>
      <c r="B15" t="s">
        <v>68</v>
      </c>
      <c r="C15" t="s">
        <v>169</v>
      </c>
      <c r="D15" t="s">
        <v>183</v>
      </c>
      <c r="E15">
        <v>6</v>
      </c>
      <c r="F15">
        <v>29</v>
      </c>
      <c r="G15">
        <v>6</v>
      </c>
      <c r="H15">
        <v>102.83</v>
      </c>
      <c r="J15" s="18"/>
    </row>
    <row r="16" spans="1:10" ht="15">
      <c r="A16">
        <v>15</v>
      </c>
      <c r="B16" t="s">
        <v>64</v>
      </c>
      <c r="C16" t="s">
        <v>169</v>
      </c>
      <c r="D16" t="s">
        <v>184</v>
      </c>
      <c r="E16">
        <v>8</v>
      </c>
      <c r="F16">
        <v>31</v>
      </c>
      <c r="G16">
        <v>8</v>
      </c>
      <c r="H16">
        <v>109.44</v>
      </c>
      <c r="J16" s="18"/>
    </row>
    <row r="17" spans="1:10" ht="15">
      <c r="A17">
        <v>16</v>
      </c>
      <c r="B17" t="s">
        <v>74</v>
      </c>
      <c r="C17" t="s">
        <v>169</v>
      </c>
      <c r="D17" t="s">
        <v>185</v>
      </c>
      <c r="E17">
        <v>4</v>
      </c>
      <c r="F17">
        <v>22</v>
      </c>
      <c r="G17" t="s">
        <v>181</v>
      </c>
      <c r="H17">
        <v>114.22</v>
      </c>
      <c r="J17" s="18"/>
    </row>
    <row r="18" spans="1:10" ht="15">
      <c r="A18">
        <v>17</v>
      </c>
      <c r="B18" t="s">
        <v>56</v>
      </c>
      <c r="C18" t="s">
        <v>169</v>
      </c>
      <c r="D18" t="s">
        <v>186</v>
      </c>
      <c r="E18">
        <v>5</v>
      </c>
      <c r="F18">
        <v>24</v>
      </c>
      <c r="G18">
        <v>3</v>
      </c>
      <c r="H18">
        <v>126.92</v>
      </c>
      <c r="J18" s="18"/>
    </row>
    <row r="19" spans="1:10" ht="15">
      <c r="A19">
        <v>18</v>
      </c>
      <c r="B19" t="s">
        <v>60</v>
      </c>
      <c r="C19" t="s">
        <v>169</v>
      </c>
      <c r="D19" t="s">
        <v>187</v>
      </c>
      <c r="E19">
        <v>8</v>
      </c>
      <c r="F19">
        <v>24</v>
      </c>
      <c r="G19">
        <v>1</v>
      </c>
      <c r="H19">
        <v>133.23</v>
      </c>
      <c r="J19" s="18"/>
    </row>
    <row r="20" spans="1:10" ht="15">
      <c r="A20">
        <v>19</v>
      </c>
      <c r="B20" t="s">
        <v>58</v>
      </c>
      <c r="C20" t="s">
        <v>169</v>
      </c>
      <c r="D20" t="s">
        <v>188</v>
      </c>
      <c r="E20">
        <v>5</v>
      </c>
      <c r="F20">
        <v>32</v>
      </c>
      <c r="G20">
        <v>9</v>
      </c>
      <c r="H20">
        <v>142.6</v>
      </c>
      <c r="J20" s="18"/>
    </row>
    <row r="21" spans="1:8" ht="15">
      <c r="A21">
        <v>20</v>
      </c>
      <c r="B21" t="s">
        <v>54</v>
      </c>
      <c r="C21" t="s">
        <v>169</v>
      </c>
      <c r="D21" t="s">
        <v>189</v>
      </c>
      <c r="E21">
        <v>8</v>
      </c>
      <c r="F21">
        <v>27</v>
      </c>
      <c r="G21">
        <v>4</v>
      </c>
      <c r="H21">
        <v>146.87</v>
      </c>
    </row>
    <row r="22" spans="1:8" ht="15">
      <c r="A22">
        <v>21</v>
      </c>
      <c r="B22" t="s">
        <v>190</v>
      </c>
      <c r="C22" t="s">
        <v>169</v>
      </c>
      <c r="D22" t="s">
        <v>191</v>
      </c>
      <c r="E22">
        <v>9</v>
      </c>
      <c r="F22">
        <v>24</v>
      </c>
      <c r="G22">
        <v>2</v>
      </c>
      <c r="H22">
        <v>148.63</v>
      </c>
    </row>
    <row r="23" spans="1:8" ht="15">
      <c r="A23">
        <v>22</v>
      </c>
      <c r="B23" t="s">
        <v>91</v>
      </c>
      <c r="C23" t="s">
        <v>169</v>
      </c>
      <c r="D23" t="s">
        <v>192</v>
      </c>
      <c r="E23">
        <v>11</v>
      </c>
      <c r="F23">
        <v>24</v>
      </c>
      <c r="G23">
        <v>1</v>
      </c>
      <c r="H23">
        <v>152.63</v>
      </c>
    </row>
    <row r="24" spans="1:8" ht="15">
      <c r="A24">
        <v>23</v>
      </c>
      <c r="B24" t="s">
        <v>52</v>
      </c>
      <c r="C24" t="s">
        <v>169</v>
      </c>
      <c r="D24" t="s">
        <v>193</v>
      </c>
      <c r="E24">
        <v>8</v>
      </c>
      <c r="F24">
        <v>29</v>
      </c>
      <c r="G24">
        <v>7</v>
      </c>
      <c r="H24">
        <v>153.55</v>
      </c>
    </row>
    <row r="25" spans="1:8" ht="15">
      <c r="A25">
        <v>24</v>
      </c>
      <c r="B25" t="s">
        <v>78</v>
      </c>
      <c r="C25" t="s">
        <v>169</v>
      </c>
      <c r="D25" t="s">
        <v>194</v>
      </c>
      <c r="E25">
        <v>11</v>
      </c>
      <c r="F25">
        <v>27</v>
      </c>
      <c r="G25">
        <v>4</v>
      </c>
      <c r="H25">
        <v>168.64</v>
      </c>
    </row>
    <row r="26" spans="1:8" ht="15">
      <c r="A26">
        <v>25</v>
      </c>
      <c r="B26" t="s">
        <v>62</v>
      </c>
      <c r="C26" t="s">
        <v>169</v>
      </c>
      <c r="D26" t="s">
        <v>195</v>
      </c>
      <c r="E26">
        <v>9</v>
      </c>
      <c r="F26">
        <v>28</v>
      </c>
      <c r="G26">
        <v>7</v>
      </c>
      <c r="H26">
        <v>170.62</v>
      </c>
    </row>
    <row r="27" spans="1:8" ht="15">
      <c r="A27">
        <v>1</v>
      </c>
      <c r="B27" t="s">
        <v>196</v>
      </c>
      <c r="C27" t="s">
        <v>197</v>
      </c>
      <c r="D27" t="s">
        <v>184</v>
      </c>
      <c r="E27">
        <v>8</v>
      </c>
      <c r="F27">
        <v>25</v>
      </c>
      <c r="G27">
        <v>3</v>
      </c>
      <c r="H27">
        <v>1.78</v>
      </c>
    </row>
    <row r="28" spans="1:8" ht="15">
      <c r="A28">
        <v>2</v>
      </c>
      <c r="B28" t="s">
        <v>198</v>
      </c>
      <c r="C28" t="s">
        <v>197</v>
      </c>
      <c r="D28" t="s">
        <v>174</v>
      </c>
      <c r="E28">
        <v>7</v>
      </c>
      <c r="F28">
        <v>24</v>
      </c>
      <c r="G28">
        <v>3</v>
      </c>
      <c r="H28">
        <v>3.07</v>
      </c>
    </row>
    <row r="29" spans="1:8" ht="15">
      <c r="A29">
        <v>3</v>
      </c>
      <c r="B29" t="s">
        <v>199</v>
      </c>
      <c r="C29" t="s">
        <v>197</v>
      </c>
      <c r="D29" t="s">
        <v>189</v>
      </c>
      <c r="E29">
        <v>8</v>
      </c>
      <c r="F29">
        <v>25</v>
      </c>
      <c r="G29">
        <v>4</v>
      </c>
      <c r="H29">
        <v>3.17</v>
      </c>
    </row>
    <row r="30" spans="1:8" ht="15">
      <c r="A30">
        <v>4</v>
      </c>
      <c r="B30" t="s">
        <v>200</v>
      </c>
      <c r="C30" t="s">
        <v>197</v>
      </c>
      <c r="D30" t="s">
        <v>177</v>
      </c>
      <c r="E30">
        <v>7</v>
      </c>
      <c r="F30">
        <v>24</v>
      </c>
      <c r="G30">
        <v>2</v>
      </c>
      <c r="H30">
        <v>7.57</v>
      </c>
    </row>
    <row r="31" spans="1:8" ht="15">
      <c r="A31">
        <v>5</v>
      </c>
      <c r="B31" t="s">
        <v>201</v>
      </c>
      <c r="C31" t="s">
        <v>197</v>
      </c>
      <c r="D31" t="s">
        <v>192</v>
      </c>
      <c r="E31">
        <v>11</v>
      </c>
      <c r="F31">
        <v>26</v>
      </c>
      <c r="G31">
        <v>4</v>
      </c>
      <c r="H31">
        <v>9.03</v>
      </c>
    </row>
    <row r="32" spans="1:8" ht="15">
      <c r="A32">
        <v>6</v>
      </c>
      <c r="B32" t="s">
        <v>202</v>
      </c>
      <c r="C32" t="s">
        <v>197</v>
      </c>
      <c r="D32" t="s">
        <v>203</v>
      </c>
      <c r="E32">
        <v>6</v>
      </c>
      <c r="F32">
        <v>27</v>
      </c>
      <c r="G32">
        <v>6</v>
      </c>
      <c r="H32">
        <v>11.1</v>
      </c>
    </row>
    <row r="33" spans="1:8" ht="15">
      <c r="A33">
        <v>7</v>
      </c>
      <c r="B33" t="s">
        <v>204</v>
      </c>
      <c r="C33" t="s">
        <v>197</v>
      </c>
      <c r="D33" t="s">
        <v>188</v>
      </c>
      <c r="E33">
        <v>5</v>
      </c>
      <c r="F33">
        <v>24</v>
      </c>
      <c r="G33">
        <v>4</v>
      </c>
      <c r="H33">
        <v>13.78</v>
      </c>
    </row>
    <row r="34" spans="1:8" ht="15">
      <c r="A34">
        <v>8</v>
      </c>
      <c r="B34" t="s">
        <v>205</v>
      </c>
      <c r="C34" t="s">
        <v>197</v>
      </c>
      <c r="D34" t="s">
        <v>183</v>
      </c>
      <c r="E34">
        <v>6</v>
      </c>
      <c r="F34">
        <v>26</v>
      </c>
      <c r="G34">
        <v>4</v>
      </c>
      <c r="H34">
        <v>15.64</v>
      </c>
    </row>
    <row r="35" spans="1:8" ht="15">
      <c r="A35">
        <v>9</v>
      </c>
      <c r="B35" t="s">
        <v>206</v>
      </c>
      <c r="C35" t="s">
        <v>197</v>
      </c>
      <c r="D35" t="s">
        <v>207</v>
      </c>
      <c r="E35">
        <v>10</v>
      </c>
      <c r="F35">
        <v>22</v>
      </c>
      <c r="G35" t="s">
        <v>181</v>
      </c>
      <c r="H35">
        <v>17.64</v>
      </c>
    </row>
    <row r="36" spans="1:8" ht="15">
      <c r="A36">
        <v>10</v>
      </c>
      <c r="B36" t="s">
        <v>208</v>
      </c>
      <c r="C36" t="s">
        <v>197</v>
      </c>
      <c r="D36" t="s">
        <v>176</v>
      </c>
      <c r="E36">
        <v>5</v>
      </c>
      <c r="F36">
        <v>24</v>
      </c>
      <c r="G36">
        <v>1</v>
      </c>
      <c r="H36">
        <v>21.91</v>
      </c>
    </row>
    <row r="37" spans="1:8" ht="15">
      <c r="A37">
        <v>11</v>
      </c>
      <c r="B37" t="s">
        <v>209</v>
      </c>
      <c r="C37" t="s">
        <v>197</v>
      </c>
      <c r="D37" t="s">
        <v>210</v>
      </c>
      <c r="E37">
        <v>11</v>
      </c>
      <c r="F37">
        <v>27</v>
      </c>
      <c r="G37">
        <v>5</v>
      </c>
      <c r="H37">
        <v>22.39</v>
      </c>
    </row>
    <row r="38" spans="1:8" ht="15">
      <c r="A38">
        <v>12</v>
      </c>
      <c r="B38" t="s">
        <v>211</v>
      </c>
      <c r="C38" t="s">
        <v>197</v>
      </c>
      <c r="D38" t="s">
        <v>212</v>
      </c>
      <c r="E38">
        <v>7</v>
      </c>
      <c r="F38">
        <v>25</v>
      </c>
      <c r="G38">
        <v>4</v>
      </c>
      <c r="H38">
        <v>24.34</v>
      </c>
    </row>
    <row r="39" spans="1:8" ht="15">
      <c r="A39">
        <v>13</v>
      </c>
      <c r="B39" t="s">
        <v>213</v>
      </c>
      <c r="C39" t="s">
        <v>197</v>
      </c>
      <c r="D39" t="s">
        <v>194</v>
      </c>
      <c r="E39">
        <v>11</v>
      </c>
      <c r="F39">
        <v>26</v>
      </c>
      <c r="G39">
        <v>5</v>
      </c>
      <c r="H39">
        <v>27.74</v>
      </c>
    </row>
    <row r="40" spans="1:8" ht="15">
      <c r="A40">
        <v>14</v>
      </c>
      <c r="B40" t="s">
        <v>214</v>
      </c>
      <c r="C40" t="s">
        <v>197</v>
      </c>
      <c r="D40" t="s">
        <v>172</v>
      </c>
      <c r="E40">
        <v>6</v>
      </c>
      <c r="F40">
        <v>29</v>
      </c>
      <c r="G40">
        <v>7</v>
      </c>
      <c r="H40">
        <v>29.71</v>
      </c>
    </row>
    <row r="41" spans="1:8" ht="15">
      <c r="A41">
        <v>15</v>
      </c>
      <c r="B41" t="s">
        <v>215</v>
      </c>
      <c r="C41" t="s">
        <v>197</v>
      </c>
      <c r="D41" t="s">
        <v>191</v>
      </c>
      <c r="E41">
        <v>9</v>
      </c>
      <c r="F41">
        <v>29</v>
      </c>
      <c r="G41">
        <v>8</v>
      </c>
      <c r="H41">
        <v>36.79</v>
      </c>
    </row>
    <row r="42" spans="1:8" ht="15">
      <c r="A42">
        <v>16</v>
      </c>
      <c r="B42" t="s">
        <v>216</v>
      </c>
      <c r="C42" t="s">
        <v>197</v>
      </c>
      <c r="D42" t="s">
        <v>175</v>
      </c>
      <c r="E42">
        <v>11</v>
      </c>
      <c r="F42">
        <v>26</v>
      </c>
      <c r="G42">
        <v>5</v>
      </c>
      <c r="H42">
        <v>40.26</v>
      </c>
    </row>
    <row r="43" spans="1:8" ht="15">
      <c r="A43">
        <v>17</v>
      </c>
      <c r="B43" t="s">
        <v>217</v>
      </c>
      <c r="C43" t="s">
        <v>197</v>
      </c>
      <c r="D43" t="s">
        <v>193</v>
      </c>
      <c r="E43">
        <v>8</v>
      </c>
      <c r="F43">
        <v>31</v>
      </c>
      <c r="G43">
        <v>6</v>
      </c>
      <c r="H43">
        <v>43.53</v>
      </c>
    </row>
    <row r="44" spans="1:8" ht="15">
      <c r="A44">
        <v>18</v>
      </c>
      <c r="B44" t="s">
        <v>218</v>
      </c>
      <c r="C44" t="s">
        <v>197</v>
      </c>
      <c r="D44" t="s">
        <v>186</v>
      </c>
      <c r="E44">
        <v>5</v>
      </c>
      <c r="F44">
        <v>23</v>
      </c>
      <c r="G44" t="s">
        <v>181</v>
      </c>
      <c r="H44">
        <v>45.48</v>
      </c>
    </row>
    <row r="45" spans="1:8" ht="15">
      <c r="A45">
        <v>19</v>
      </c>
      <c r="B45" t="s">
        <v>219</v>
      </c>
      <c r="C45" t="s">
        <v>197</v>
      </c>
      <c r="D45" t="s">
        <v>195</v>
      </c>
      <c r="E45">
        <v>9</v>
      </c>
      <c r="F45">
        <v>29</v>
      </c>
      <c r="G45">
        <v>7</v>
      </c>
      <c r="H45">
        <v>51.24</v>
      </c>
    </row>
    <row r="46" spans="1:8" ht="15">
      <c r="A46">
        <v>20</v>
      </c>
      <c r="B46" t="s">
        <v>220</v>
      </c>
      <c r="C46" t="s">
        <v>197</v>
      </c>
      <c r="D46" t="s">
        <v>221</v>
      </c>
      <c r="E46">
        <v>7</v>
      </c>
      <c r="F46">
        <v>27</v>
      </c>
      <c r="G46">
        <v>6</v>
      </c>
      <c r="H46">
        <v>53.1</v>
      </c>
    </row>
    <row r="47" spans="1:8" ht="15">
      <c r="A47">
        <v>21</v>
      </c>
      <c r="B47" t="s">
        <v>222</v>
      </c>
      <c r="C47" t="s">
        <v>197</v>
      </c>
      <c r="D47" t="s">
        <v>178</v>
      </c>
      <c r="E47">
        <v>7</v>
      </c>
      <c r="F47">
        <v>30</v>
      </c>
      <c r="G47">
        <v>8</v>
      </c>
      <c r="H47">
        <v>53.11</v>
      </c>
    </row>
    <row r="48" spans="1:8" ht="15">
      <c r="A48">
        <v>22</v>
      </c>
      <c r="B48" t="s">
        <v>223</v>
      </c>
      <c r="C48" t="s">
        <v>197</v>
      </c>
      <c r="D48" t="s">
        <v>180</v>
      </c>
      <c r="E48">
        <v>10</v>
      </c>
      <c r="F48">
        <v>23</v>
      </c>
      <c r="G48">
        <v>1</v>
      </c>
      <c r="H48">
        <v>63.1</v>
      </c>
    </row>
    <row r="49" spans="1:8" ht="15">
      <c r="A49">
        <v>23</v>
      </c>
      <c r="B49" t="s">
        <v>224</v>
      </c>
      <c r="C49" t="s">
        <v>197</v>
      </c>
      <c r="D49" t="s">
        <v>171</v>
      </c>
      <c r="E49">
        <v>6</v>
      </c>
      <c r="F49">
        <v>25</v>
      </c>
      <c r="G49">
        <v>4</v>
      </c>
      <c r="H49">
        <v>67.48</v>
      </c>
    </row>
    <row r="50" spans="1:8" ht="15">
      <c r="A50">
        <v>24</v>
      </c>
      <c r="B50" t="s">
        <v>225</v>
      </c>
      <c r="C50" t="s">
        <v>197</v>
      </c>
      <c r="D50" t="s">
        <v>193</v>
      </c>
      <c r="E50">
        <v>8</v>
      </c>
      <c r="F50">
        <v>24</v>
      </c>
      <c r="G50">
        <v>2</v>
      </c>
      <c r="H50">
        <v>69.7</v>
      </c>
    </row>
    <row r="51" spans="1:8" ht="15">
      <c r="A51">
        <v>25</v>
      </c>
      <c r="B51" t="s">
        <v>226</v>
      </c>
      <c r="C51" t="s">
        <v>197</v>
      </c>
      <c r="D51" t="s">
        <v>227</v>
      </c>
      <c r="E51">
        <v>9</v>
      </c>
      <c r="F51">
        <v>26</v>
      </c>
      <c r="G51">
        <v>3</v>
      </c>
      <c r="H51">
        <v>71.05</v>
      </c>
    </row>
    <row r="52" spans="1:8" ht="15">
      <c r="A52">
        <v>26</v>
      </c>
      <c r="B52" t="s">
        <v>228</v>
      </c>
      <c r="C52" t="s">
        <v>197</v>
      </c>
      <c r="D52" t="s">
        <v>229</v>
      </c>
      <c r="E52">
        <v>10</v>
      </c>
      <c r="F52">
        <v>24</v>
      </c>
      <c r="G52">
        <v>3</v>
      </c>
      <c r="H52">
        <v>73.98</v>
      </c>
    </row>
    <row r="53" spans="1:8" ht="15">
      <c r="A53">
        <v>27</v>
      </c>
      <c r="B53" t="s">
        <v>230</v>
      </c>
      <c r="C53" t="s">
        <v>197</v>
      </c>
      <c r="D53" t="s">
        <v>182</v>
      </c>
      <c r="E53">
        <v>4</v>
      </c>
      <c r="F53">
        <v>27</v>
      </c>
      <c r="G53">
        <v>3</v>
      </c>
      <c r="H53">
        <v>79.08</v>
      </c>
    </row>
    <row r="54" spans="1:8" ht="15">
      <c r="A54">
        <v>28</v>
      </c>
      <c r="B54" t="s">
        <v>231</v>
      </c>
      <c r="C54" t="s">
        <v>197</v>
      </c>
      <c r="D54" t="s">
        <v>173</v>
      </c>
      <c r="E54">
        <v>5</v>
      </c>
      <c r="F54">
        <v>23</v>
      </c>
      <c r="G54">
        <v>2</v>
      </c>
      <c r="H54">
        <v>79.51</v>
      </c>
    </row>
    <row r="55" spans="1:8" ht="15">
      <c r="A55">
        <v>29</v>
      </c>
      <c r="B55" t="s">
        <v>232</v>
      </c>
      <c r="C55" t="s">
        <v>197</v>
      </c>
      <c r="D55" t="s">
        <v>187</v>
      </c>
      <c r="E55">
        <v>8</v>
      </c>
      <c r="F55">
        <v>27</v>
      </c>
      <c r="G55">
        <v>4</v>
      </c>
      <c r="H55">
        <v>80.49</v>
      </c>
    </row>
    <row r="56" spans="1:8" ht="15">
      <c r="A56">
        <v>30</v>
      </c>
      <c r="B56" t="s">
        <v>233</v>
      </c>
      <c r="C56" t="s">
        <v>197</v>
      </c>
      <c r="D56" t="s">
        <v>172</v>
      </c>
      <c r="E56">
        <v>6</v>
      </c>
      <c r="F56">
        <v>22</v>
      </c>
      <c r="G56">
        <v>1</v>
      </c>
      <c r="H56">
        <v>84.92</v>
      </c>
    </row>
    <row r="57" spans="1:8" ht="15">
      <c r="A57">
        <v>31</v>
      </c>
      <c r="B57" t="s">
        <v>234</v>
      </c>
      <c r="C57" t="s">
        <v>197</v>
      </c>
      <c r="D57" t="s">
        <v>184</v>
      </c>
      <c r="E57">
        <v>8</v>
      </c>
      <c r="F57">
        <v>23</v>
      </c>
      <c r="G57">
        <v>2</v>
      </c>
      <c r="H57">
        <v>88.06</v>
      </c>
    </row>
    <row r="58" spans="1:8" ht="15">
      <c r="A58">
        <v>32</v>
      </c>
      <c r="B58" t="s">
        <v>235</v>
      </c>
      <c r="C58" t="s">
        <v>197</v>
      </c>
      <c r="D58" t="s">
        <v>179</v>
      </c>
      <c r="E58">
        <v>7</v>
      </c>
      <c r="F58">
        <v>30</v>
      </c>
      <c r="G58">
        <v>9</v>
      </c>
      <c r="H58">
        <v>92.55</v>
      </c>
    </row>
    <row r="59" spans="1:8" ht="15">
      <c r="A59">
        <v>33</v>
      </c>
      <c r="B59" t="s">
        <v>236</v>
      </c>
      <c r="C59" t="s">
        <v>197</v>
      </c>
      <c r="D59" t="s">
        <v>212</v>
      </c>
      <c r="E59">
        <v>7</v>
      </c>
      <c r="F59">
        <v>26</v>
      </c>
      <c r="G59">
        <v>4</v>
      </c>
      <c r="H59">
        <v>95.06</v>
      </c>
    </row>
    <row r="60" spans="1:8" ht="15">
      <c r="A60">
        <v>34</v>
      </c>
      <c r="B60" t="s">
        <v>237</v>
      </c>
      <c r="C60" t="s">
        <v>197</v>
      </c>
      <c r="D60" t="s">
        <v>175</v>
      </c>
      <c r="E60">
        <v>11</v>
      </c>
      <c r="F60">
        <v>21</v>
      </c>
      <c r="G60" t="s">
        <v>181</v>
      </c>
      <c r="H60">
        <v>95.28</v>
      </c>
    </row>
    <row r="61" spans="1:8" ht="15">
      <c r="A61">
        <v>35</v>
      </c>
      <c r="B61" t="s">
        <v>238</v>
      </c>
      <c r="C61" t="s">
        <v>197</v>
      </c>
      <c r="D61" t="s">
        <v>185</v>
      </c>
      <c r="E61">
        <v>4</v>
      </c>
      <c r="F61">
        <v>25</v>
      </c>
      <c r="G61">
        <v>3</v>
      </c>
      <c r="H61">
        <v>96.46</v>
      </c>
    </row>
    <row r="62" spans="1:8" ht="15">
      <c r="A62">
        <v>36</v>
      </c>
      <c r="B62" t="s">
        <v>239</v>
      </c>
      <c r="C62" t="s">
        <v>197</v>
      </c>
      <c r="D62" t="s">
        <v>240</v>
      </c>
      <c r="E62">
        <v>10</v>
      </c>
      <c r="F62">
        <v>26</v>
      </c>
      <c r="G62">
        <v>2</v>
      </c>
      <c r="H62">
        <v>99.52</v>
      </c>
    </row>
    <row r="63" spans="1:8" ht="15">
      <c r="A63">
        <v>37</v>
      </c>
      <c r="B63" t="s">
        <v>241</v>
      </c>
      <c r="C63" t="s">
        <v>197</v>
      </c>
      <c r="D63" t="s">
        <v>183</v>
      </c>
      <c r="E63">
        <v>6</v>
      </c>
      <c r="F63">
        <v>28</v>
      </c>
      <c r="G63">
        <v>5</v>
      </c>
      <c r="H63">
        <v>102.22</v>
      </c>
    </row>
    <row r="64" spans="1:8" ht="15">
      <c r="A64">
        <v>38</v>
      </c>
      <c r="B64" t="s">
        <v>242</v>
      </c>
      <c r="C64" t="s">
        <v>197</v>
      </c>
      <c r="D64" t="s">
        <v>170</v>
      </c>
      <c r="E64">
        <v>9</v>
      </c>
      <c r="F64">
        <v>23</v>
      </c>
      <c r="G64">
        <v>1</v>
      </c>
      <c r="H64">
        <v>103.93</v>
      </c>
    </row>
    <row r="65" spans="1:8" ht="15">
      <c r="A65">
        <v>39</v>
      </c>
      <c r="B65" t="s">
        <v>243</v>
      </c>
      <c r="C65" t="s">
        <v>197</v>
      </c>
      <c r="D65" t="s">
        <v>171</v>
      </c>
      <c r="E65">
        <v>6</v>
      </c>
      <c r="F65">
        <v>29</v>
      </c>
      <c r="G65">
        <v>6</v>
      </c>
      <c r="H65">
        <v>106.25</v>
      </c>
    </row>
    <row r="66" spans="1:8" ht="15">
      <c r="A66">
        <v>40</v>
      </c>
      <c r="B66" t="s">
        <v>244</v>
      </c>
      <c r="C66" t="s">
        <v>197</v>
      </c>
      <c r="D66" t="s">
        <v>179</v>
      </c>
      <c r="E66">
        <v>7</v>
      </c>
      <c r="F66">
        <v>20</v>
      </c>
      <c r="G66" t="s">
        <v>181</v>
      </c>
      <c r="H66">
        <v>109.49</v>
      </c>
    </row>
    <row r="67" spans="1:8" ht="15">
      <c r="A67">
        <v>41</v>
      </c>
      <c r="B67" t="s">
        <v>245</v>
      </c>
      <c r="C67" t="s">
        <v>197</v>
      </c>
      <c r="D67" t="s">
        <v>229</v>
      </c>
      <c r="E67">
        <v>10</v>
      </c>
      <c r="F67">
        <v>22</v>
      </c>
      <c r="G67">
        <v>1</v>
      </c>
      <c r="H67">
        <v>113.38</v>
      </c>
    </row>
    <row r="68" spans="1:8" ht="15">
      <c r="A68">
        <v>42</v>
      </c>
      <c r="B68" t="s">
        <v>246</v>
      </c>
      <c r="C68" t="s">
        <v>197</v>
      </c>
      <c r="D68" t="s">
        <v>173</v>
      </c>
      <c r="E68">
        <v>5</v>
      </c>
      <c r="F68">
        <v>22</v>
      </c>
      <c r="G68">
        <v>1</v>
      </c>
      <c r="H68">
        <v>118.73</v>
      </c>
    </row>
    <row r="69" spans="1:8" ht="15">
      <c r="A69">
        <v>43</v>
      </c>
      <c r="B69" t="s">
        <v>247</v>
      </c>
      <c r="C69" t="s">
        <v>197</v>
      </c>
      <c r="D69" t="s">
        <v>182</v>
      </c>
      <c r="E69">
        <v>4</v>
      </c>
      <c r="F69">
        <v>25</v>
      </c>
      <c r="G69">
        <v>4</v>
      </c>
      <c r="H69">
        <v>124.34</v>
      </c>
    </row>
    <row r="70" spans="1:8" ht="15">
      <c r="A70">
        <v>44</v>
      </c>
      <c r="B70" t="s">
        <v>248</v>
      </c>
      <c r="C70" t="s">
        <v>197</v>
      </c>
      <c r="D70" t="s">
        <v>210</v>
      </c>
      <c r="E70">
        <v>11</v>
      </c>
      <c r="F70">
        <v>25</v>
      </c>
      <c r="G70">
        <v>2</v>
      </c>
      <c r="H70">
        <v>126.73</v>
      </c>
    </row>
    <row r="71" spans="1:8" ht="15">
      <c r="A71">
        <v>45</v>
      </c>
      <c r="B71" t="s">
        <v>249</v>
      </c>
      <c r="C71" t="s">
        <v>197</v>
      </c>
      <c r="D71" t="s">
        <v>186</v>
      </c>
      <c r="E71">
        <v>5</v>
      </c>
      <c r="F71">
        <v>25</v>
      </c>
      <c r="G71">
        <v>2</v>
      </c>
      <c r="H71">
        <v>127.2</v>
      </c>
    </row>
    <row r="72" spans="1:8" ht="15">
      <c r="A72">
        <v>46</v>
      </c>
      <c r="B72" t="s">
        <v>250</v>
      </c>
      <c r="C72" t="s">
        <v>197</v>
      </c>
      <c r="D72" t="s">
        <v>178</v>
      </c>
      <c r="E72">
        <v>7</v>
      </c>
      <c r="F72">
        <v>22</v>
      </c>
      <c r="G72">
        <v>1</v>
      </c>
      <c r="H72">
        <v>134.71</v>
      </c>
    </row>
    <row r="73" spans="1:8" ht="15">
      <c r="A73">
        <v>47</v>
      </c>
      <c r="B73" t="s">
        <v>251</v>
      </c>
      <c r="C73" t="s">
        <v>197</v>
      </c>
      <c r="D73" t="s">
        <v>191</v>
      </c>
      <c r="E73">
        <v>9</v>
      </c>
      <c r="F73">
        <v>22</v>
      </c>
      <c r="G73" t="s">
        <v>181</v>
      </c>
      <c r="H73">
        <v>137.7</v>
      </c>
    </row>
    <row r="74" spans="1:8" ht="15">
      <c r="A74">
        <v>48</v>
      </c>
      <c r="B74" t="s">
        <v>252</v>
      </c>
      <c r="C74" t="s">
        <v>197</v>
      </c>
      <c r="D74" t="s">
        <v>221</v>
      </c>
      <c r="E74">
        <v>7</v>
      </c>
      <c r="F74">
        <v>24</v>
      </c>
      <c r="G74">
        <v>1</v>
      </c>
      <c r="H74">
        <v>139.2</v>
      </c>
    </row>
    <row r="75" spans="1:8" ht="15">
      <c r="A75">
        <v>49</v>
      </c>
      <c r="B75" t="s">
        <v>253</v>
      </c>
      <c r="C75" t="s">
        <v>197</v>
      </c>
      <c r="D75" t="s">
        <v>176</v>
      </c>
      <c r="E75">
        <v>5</v>
      </c>
      <c r="F75">
        <v>25</v>
      </c>
      <c r="G75">
        <v>4</v>
      </c>
      <c r="H75">
        <v>139.97</v>
      </c>
    </row>
    <row r="76" spans="1:8" ht="15">
      <c r="A76">
        <v>50</v>
      </c>
      <c r="B76" t="s">
        <v>254</v>
      </c>
      <c r="C76" t="s">
        <v>197</v>
      </c>
      <c r="D76" t="s">
        <v>172</v>
      </c>
      <c r="E76">
        <v>6</v>
      </c>
      <c r="F76">
        <v>27</v>
      </c>
      <c r="G76">
        <v>5</v>
      </c>
      <c r="H76">
        <v>146.4</v>
      </c>
    </row>
    <row r="77" spans="1:8" ht="15">
      <c r="A77">
        <v>51</v>
      </c>
      <c r="B77" t="s">
        <v>255</v>
      </c>
      <c r="C77" t="s">
        <v>197</v>
      </c>
      <c r="D77" t="s">
        <v>170</v>
      </c>
      <c r="E77">
        <v>9</v>
      </c>
      <c r="F77">
        <v>23</v>
      </c>
      <c r="G77">
        <v>1</v>
      </c>
      <c r="H77">
        <v>150.13</v>
      </c>
    </row>
    <row r="78" spans="1:8" ht="15">
      <c r="A78">
        <v>52</v>
      </c>
      <c r="B78" t="s">
        <v>256</v>
      </c>
      <c r="C78" t="s">
        <v>197</v>
      </c>
      <c r="D78" t="s">
        <v>173</v>
      </c>
      <c r="E78">
        <v>5</v>
      </c>
      <c r="F78">
        <v>25</v>
      </c>
      <c r="G78">
        <v>4</v>
      </c>
      <c r="H78">
        <v>152.1</v>
      </c>
    </row>
    <row r="79" spans="1:8" ht="15">
      <c r="A79">
        <v>53</v>
      </c>
      <c r="B79" t="s">
        <v>257</v>
      </c>
      <c r="C79" t="s">
        <v>197</v>
      </c>
      <c r="D79" t="s">
        <v>195</v>
      </c>
      <c r="E79">
        <v>9</v>
      </c>
      <c r="F79">
        <v>23</v>
      </c>
      <c r="G79">
        <v>1</v>
      </c>
      <c r="H79">
        <v>153.74</v>
      </c>
    </row>
    <row r="80" spans="1:8" ht="15">
      <c r="A80">
        <v>54</v>
      </c>
      <c r="B80" t="s">
        <v>258</v>
      </c>
      <c r="C80" t="s">
        <v>197</v>
      </c>
      <c r="D80" t="s">
        <v>221</v>
      </c>
      <c r="E80">
        <v>7</v>
      </c>
      <c r="F80">
        <v>21</v>
      </c>
      <c r="G80" t="s">
        <v>181</v>
      </c>
      <c r="H80">
        <v>157.52</v>
      </c>
    </row>
    <row r="81" spans="1:8" ht="15">
      <c r="A81">
        <v>55</v>
      </c>
      <c r="B81" t="s">
        <v>259</v>
      </c>
      <c r="C81" t="s">
        <v>197</v>
      </c>
      <c r="D81" t="s">
        <v>180</v>
      </c>
      <c r="E81">
        <v>10</v>
      </c>
      <c r="F81">
        <v>26</v>
      </c>
      <c r="G81">
        <v>4</v>
      </c>
      <c r="H81">
        <v>166.42</v>
      </c>
    </row>
    <row r="82" spans="1:8" ht="15">
      <c r="A82">
        <v>56</v>
      </c>
      <c r="B82" t="s">
        <v>260</v>
      </c>
      <c r="C82" t="s">
        <v>197</v>
      </c>
      <c r="D82" t="s">
        <v>203</v>
      </c>
      <c r="E82">
        <v>6</v>
      </c>
      <c r="F82">
        <v>27</v>
      </c>
      <c r="G82">
        <v>3</v>
      </c>
      <c r="H82">
        <v>167.84</v>
      </c>
    </row>
    <row r="83" spans="1:8" ht="15">
      <c r="A83">
        <v>57</v>
      </c>
      <c r="B83" t="s">
        <v>261</v>
      </c>
      <c r="C83" t="s">
        <v>197</v>
      </c>
      <c r="D83" t="s">
        <v>195</v>
      </c>
      <c r="E83">
        <v>9</v>
      </c>
      <c r="F83">
        <v>22</v>
      </c>
      <c r="G83" t="s">
        <v>181</v>
      </c>
      <c r="H83">
        <v>169.53</v>
      </c>
    </row>
    <row r="84" spans="1:8" ht="15">
      <c r="A84">
        <v>58</v>
      </c>
      <c r="B84" t="s">
        <v>262</v>
      </c>
      <c r="C84" t="s">
        <v>197</v>
      </c>
      <c r="D84" t="s">
        <v>188</v>
      </c>
      <c r="E84">
        <v>5</v>
      </c>
      <c r="F84">
        <v>25</v>
      </c>
      <c r="G84">
        <v>3</v>
      </c>
      <c r="H84">
        <v>172.32</v>
      </c>
    </row>
    <row r="85" spans="1:8" ht="15">
      <c r="A85">
        <v>59</v>
      </c>
      <c r="B85" t="s">
        <v>263</v>
      </c>
      <c r="C85" t="s">
        <v>197</v>
      </c>
      <c r="D85" t="s">
        <v>240</v>
      </c>
      <c r="E85">
        <v>10</v>
      </c>
      <c r="F85">
        <v>24</v>
      </c>
      <c r="G85">
        <v>1</v>
      </c>
      <c r="H85">
        <v>173.4</v>
      </c>
    </row>
    <row r="86" spans="1:8" ht="15">
      <c r="A86">
        <v>60</v>
      </c>
      <c r="B86" t="s">
        <v>264</v>
      </c>
      <c r="C86" t="s">
        <v>197</v>
      </c>
      <c r="D86" t="s">
        <v>194</v>
      </c>
      <c r="E86">
        <v>11</v>
      </c>
      <c r="F86">
        <v>22</v>
      </c>
      <c r="G86" t="s">
        <v>181</v>
      </c>
      <c r="H86">
        <v>176.28</v>
      </c>
    </row>
    <row r="87" spans="1:8" ht="15">
      <c r="A87">
        <v>61</v>
      </c>
      <c r="B87" t="s">
        <v>265</v>
      </c>
      <c r="C87" t="s">
        <v>197</v>
      </c>
      <c r="D87" t="s">
        <v>180</v>
      </c>
      <c r="E87">
        <v>10</v>
      </c>
      <c r="F87">
        <v>24</v>
      </c>
      <c r="G87">
        <v>1</v>
      </c>
      <c r="H87">
        <v>182.92</v>
      </c>
    </row>
    <row r="88" spans="1:8" ht="15">
      <c r="A88">
        <v>62</v>
      </c>
      <c r="B88" t="s">
        <v>266</v>
      </c>
      <c r="C88" t="s">
        <v>197</v>
      </c>
      <c r="D88" t="s">
        <v>171</v>
      </c>
      <c r="E88">
        <v>6</v>
      </c>
      <c r="F88">
        <v>26</v>
      </c>
      <c r="G88">
        <v>4</v>
      </c>
      <c r="H88">
        <v>183.94</v>
      </c>
    </row>
    <row r="89" spans="1:8" ht="15">
      <c r="A89">
        <v>63</v>
      </c>
      <c r="B89" t="s">
        <v>267</v>
      </c>
      <c r="C89" t="s">
        <v>197</v>
      </c>
      <c r="D89" t="s">
        <v>187</v>
      </c>
      <c r="E89">
        <v>8</v>
      </c>
      <c r="F89">
        <v>28</v>
      </c>
      <c r="G89">
        <v>3</v>
      </c>
      <c r="H89">
        <v>190.4</v>
      </c>
    </row>
    <row r="90" spans="1:8" ht="15">
      <c r="A90">
        <v>1</v>
      </c>
      <c r="B90" t="s">
        <v>110</v>
      </c>
      <c r="C90" t="s">
        <v>268</v>
      </c>
      <c r="D90" t="s">
        <v>173</v>
      </c>
      <c r="E90">
        <v>5</v>
      </c>
      <c r="F90">
        <v>26</v>
      </c>
      <c r="G90">
        <v>5</v>
      </c>
      <c r="H90">
        <v>4.89</v>
      </c>
    </row>
    <row r="91" spans="1:8" ht="15">
      <c r="A91">
        <v>2</v>
      </c>
      <c r="B91" t="s">
        <v>119</v>
      </c>
      <c r="C91" t="s">
        <v>268</v>
      </c>
      <c r="D91" t="s">
        <v>229</v>
      </c>
      <c r="E91">
        <v>10</v>
      </c>
      <c r="F91">
        <v>28</v>
      </c>
      <c r="G91">
        <v>8</v>
      </c>
      <c r="H91">
        <v>14.48</v>
      </c>
    </row>
    <row r="92" spans="1:8" ht="15">
      <c r="A92">
        <v>3</v>
      </c>
      <c r="B92" t="s">
        <v>126</v>
      </c>
      <c r="C92" t="s">
        <v>268</v>
      </c>
      <c r="D92" t="s">
        <v>187</v>
      </c>
      <c r="E92">
        <v>8</v>
      </c>
      <c r="F92">
        <v>24</v>
      </c>
      <c r="G92">
        <v>1</v>
      </c>
      <c r="H92">
        <v>21.4</v>
      </c>
    </row>
    <row r="93" spans="1:8" ht="15">
      <c r="A93">
        <v>4</v>
      </c>
      <c r="B93" t="s">
        <v>118</v>
      </c>
      <c r="C93" t="s">
        <v>268</v>
      </c>
      <c r="D93" t="s">
        <v>170</v>
      </c>
      <c r="E93">
        <v>9</v>
      </c>
      <c r="F93">
        <v>31</v>
      </c>
      <c r="G93">
        <v>8</v>
      </c>
      <c r="H93">
        <v>21.98</v>
      </c>
    </row>
    <row r="94" spans="1:8" ht="15">
      <c r="A94">
        <v>5</v>
      </c>
      <c r="B94" t="s">
        <v>125</v>
      </c>
      <c r="C94" t="s">
        <v>268</v>
      </c>
      <c r="D94" t="s">
        <v>184</v>
      </c>
      <c r="E94">
        <v>8</v>
      </c>
      <c r="F94">
        <v>31</v>
      </c>
      <c r="G94">
        <v>9</v>
      </c>
      <c r="H94">
        <v>22.5</v>
      </c>
    </row>
    <row r="95" spans="1:8" ht="15">
      <c r="A95">
        <v>6</v>
      </c>
      <c r="B95" t="s">
        <v>117</v>
      </c>
      <c r="C95" t="s">
        <v>268</v>
      </c>
      <c r="D95" t="s">
        <v>178</v>
      </c>
      <c r="E95">
        <v>7</v>
      </c>
      <c r="F95">
        <v>23</v>
      </c>
      <c r="G95">
        <v>1</v>
      </c>
      <c r="H95">
        <v>25.33</v>
      </c>
    </row>
    <row r="96" spans="1:8" ht="15">
      <c r="A96">
        <v>7</v>
      </c>
      <c r="B96" t="s">
        <v>121</v>
      </c>
      <c r="C96" t="s">
        <v>268</v>
      </c>
      <c r="D96" t="s">
        <v>175</v>
      </c>
      <c r="E96">
        <v>11</v>
      </c>
      <c r="F96">
        <v>24</v>
      </c>
      <c r="G96">
        <v>3</v>
      </c>
      <c r="H96">
        <v>27.34</v>
      </c>
    </row>
    <row r="97" spans="1:8" ht="15">
      <c r="A97">
        <v>8</v>
      </c>
      <c r="B97" t="s">
        <v>112</v>
      </c>
      <c r="C97" t="s">
        <v>268</v>
      </c>
      <c r="D97" t="s">
        <v>178</v>
      </c>
      <c r="E97">
        <v>7</v>
      </c>
      <c r="F97">
        <v>30</v>
      </c>
      <c r="G97">
        <v>7</v>
      </c>
      <c r="H97">
        <v>27.55</v>
      </c>
    </row>
    <row r="98" spans="1:8" ht="15">
      <c r="A98">
        <v>9</v>
      </c>
      <c r="B98" t="s">
        <v>120</v>
      </c>
      <c r="C98" t="s">
        <v>268</v>
      </c>
      <c r="D98" t="s">
        <v>240</v>
      </c>
      <c r="E98">
        <v>10</v>
      </c>
      <c r="F98">
        <v>28</v>
      </c>
      <c r="G98">
        <v>6</v>
      </c>
      <c r="H98">
        <v>27.57</v>
      </c>
    </row>
    <row r="99" spans="1:8" ht="15">
      <c r="A99">
        <v>10</v>
      </c>
      <c r="B99" t="s">
        <v>113</v>
      </c>
      <c r="C99" t="s">
        <v>268</v>
      </c>
      <c r="D99" t="s">
        <v>175</v>
      </c>
      <c r="E99">
        <v>11</v>
      </c>
      <c r="F99">
        <v>25</v>
      </c>
      <c r="G99">
        <v>2</v>
      </c>
      <c r="H99">
        <v>29.84</v>
      </c>
    </row>
    <row r="100" spans="1:8" ht="15">
      <c r="A100">
        <v>11</v>
      </c>
      <c r="B100" t="s">
        <v>130</v>
      </c>
      <c r="C100" t="s">
        <v>268</v>
      </c>
      <c r="D100" t="s">
        <v>183</v>
      </c>
      <c r="E100">
        <v>6</v>
      </c>
      <c r="F100">
        <v>28</v>
      </c>
      <c r="G100">
        <v>6</v>
      </c>
      <c r="H100">
        <v>31.18</v>
      </c>
    </row>
    <row r="101" spans="1:8" ht="15">
      <c r="A101">
        <v>12</v>
      </c>
      <c r="B101" t="s">
        <v>114</v>
      </c>
      <c r="C101" t="s">
        <v>268</v>
      </c>
      <c r="D101" t="s">
        <v>182</v>
      </c>
      <c r="E101">
        <v>4</v>
      </c>
      <c r="F101">
        <v>26</v>
      </c>
      <c r="G101">
        <v>3</v>
      </c>
      <c r="H101">
        <v>36.8</v>
      </c>
    </row>
    <row r="102" spans="1:8" ht="15">
      <c r="A102">
        <v>13</v>
      </c>
      <c r="B102" t="s">
        <v>127</v>
      </c>
      <c r="C102" t="s">
        <v>268</v>
      </c>
      <c r="D102" t="s">
        <v>240</v>
      </c>
      <c r="E102">
        <v>10</v>
      </c>
      <c r="F102">
        <v>27</v>
      </c>
      <c r="G102">
        <v>4</v>
      </c>
      <c r="H102">
        <v>37.28</v>
      </c>
    </row>
    <row r="103" spans="1:8" ht="15">
      <c r="A103">
        <v>14</v>
      </c>
      <c r="B103" t="s">
        <v>124</v>
      </c>
      <c r="C103" t="s">
        <v>268</v>
      </c>
      <c r="D103" t="s">
        <v>176</v>
      </c>
      <c r="E103">
        <v>5</v>
      </c>
      <c r="F103">
        <v>23</v>
      </c>
      <c r="G103">
        <v>2</v>
      </c>
      <c r="H103">
        <v>37.95</v>
      </c>
    </row>
    <row r="104" spans="1:8" ht="15">
      <c r="A104">
        <v>15</v>
      </c>
      <c r="B104" t="s">
        <v>115</v>
      </c>
      <c r="C104" t="s">
        <v>268</v>
      </c>
      <c r="D104" t="s">
        <v>210</v>
      </c>
      <c r="E104">
        <v>11</v>
      </c>
      <c r="F104">
        <v>24</v>
      </c>
      <c r="G104">
        <v>3</v>
      </c>
      <c r="H104">
        <v>40.36</v>
      </c>
    </row>
    <row r="105" spans="1:8" ht="15">
      <c r="A105">
        <v>16</v>
      </c>
      <c r="B105" t="s">
        <v>139</v>
      </c>
      <c r="C105" t="s">
        <v>268</v>
      </c>
      <c r="D105" t="s">
        <v>179</v>
      </c>
      <c r="E105">
        <v>7</v>
      </c>
      <c r="F105">
        <v>24</v>
      </c>
      <c r="G105">
        <v>2</v>
      </c>
      <c r="H105">
        <v>43.13</v>
      </c>
    </row>
    <row r="106" spans="1:8" ht="15">
      <c r="A106">
        <v>17</v>
      </c>
      <c r="B106" t="s">
        <v>116</v>
      </c>
      <c r="C106" t="s">
        <v>268</v>
      </c>
      <c r="D106" t="s">
        <v>172</v>
      </c>
      <c r="E106">
        <v>6</v>
      </c>
      <c r="F106">
        <v>29</v>
      </c>
      <c r="G106">
        <v>6</v>
      </c>
      <c r="H106">
        <v>45.47</v>
      </c>
    </row>
    <row r="107" spans="1:8" ht="15">
      <c r="A107">
        <v>18</v>
      </c>
      <c r="B107" t="s">
        <v>122</v>
      </c>
      <c r="C107" t="s">
        <v>268</v>
      </c>
      <c r="D107" t="s">
        <v>176</v>
      </c>
      <c r="E107">
        <v>5</v>
      </c>
      <c r="F107">
        <v>28</v>
      </c>
      <c r="G107">
        <v>6</v>
      </c>
      <c r="H107">
        <v>45.51</v>
      </c>
    </row>
    <row r="108" spans="1:8" ht="15">
      <c r="A108">
        <v>19</v>
      </c>
      <c r="B108" t="s">
        <v>123</v>
      </c>
      <c r="C108" t="s">
        <v>268</v>
      </c>
      <c r="D108" t="s">
        <v>171</v>
      </c>
      <c r="E108">
        <v>6</v>
      </c>
      <c r="F108">
        <v>33</v>
      </c>
      <c r="G108">
        <v>11</v>
      </c>
      <c r="H108">
        <v>47.57</v>
      </c>
    </row>
    <row r="109" spans="1:8" ht="15">
      <c r="A109">
        <v>20</v>
      </c>
      <c r="B109" t="s">
        <v>129</v>
      </c>
      <c r="C109" t="s">
        <v>268</v>
      </c>
      <c r="D109" t="s">
        <v>174</v>
      </c>
      <c r="E109">
        <v>7</v>
      </c>
      <c r="F109">
        <v>24</v>
      </c>
      <c r="G109">
        <v>3</v>
      </c>
      <c r="H109">
        <v>48.52</v>
      </c>
    </row>
    <row r="110" spans="1:8" ht="15">
      <c r="A110">
        <v>21</v>
      </c>
      <c r="B110" t="s">
        <v>136</v>
      </c>
      <c r="C110" t="s">
        <v>268</v>
      </c>
      <c r="D110" t="s">
        <v>212</v>
      </c>
      <c r="E110">
        <v>7</v>
      </c>
      <c r="F110">
        <v>27</v>
      </c>
      <c r="G110">
        <v>5</v>
      </c>
      <c r="H110">
        <v>53.02</v>
      </c>
    </row>
    <row r="111" spans="1:8" ht="15">
      <c r="A111">
        <v>22</v>
      </c>
      <c r="B111" t="s">
        <v>133</v>
      </c>
      <c r="C111" t="s">
        <v>268</v>
      </c>
      <c r="D111" t="s">
        <v>186</v>
      </c>
      <c r="E111">
        <v>5</v>
      </c>
      <c r="F111">
        <v>29</v>
      </c>
      <c r="G111">
        <v>7</v>
      </c>
      <c r="H111">
        <v>53.15</v>
      </c>
    </row>
    <row r="112" spans="1:8" ht="15">
      <c r="A112">
        <v>23</v>
      </c>
      <c r="B112" t="s">
        <v>134</v>
      </c>
      <c r="C112" t="s">
        <v>268</v>
      </c>
      <c r="D112" t="s">
        <v>193</v>
      </c>
      <c r="E112">
        <v>8</v>
      </c>
      <c r="F112">
        <v>26</v>
      </c>
      <c r="G112">
        <v>4</v>
      </c>
      <c r="H112">
        <v>55.91</v>
      </c>
    </row>
    <row r="113" spans="1:8" ht="15">
      <c r="A113">
        <v>24</v>
      </c>
      <c r="B113" t="s">
        <v>128</v>
      </c>
      <c r="C113" t="s">
        <v>268</v>
      </c>
      <c r="D113" t="s">
        <v>182</v>
      </c>
      <c r="E113">
        <v>4</v>
      </c>
      <c r="F113">
        <v>24</v>
      </c>
      <c r="G113">
        <v>2</v>
      </c>
      <c r="H113">
        <v>56.55</v>
      </c>
    </row>
    <row r="114" spans="1:8" ht="15">
      <c r="A114">
        <v>25</v>
      </c>
      <c r="B114" t="s">
        <v>145</v>
      </c>
      <c r="C114" t="s">
        <v>268</v>
      </c>
      <c r="D114" t="s">
        <v>192</v>
      </c>
      <c r="E114">
        <v>11</v>
      </c>
      <c r="F114">
        <v>23</v>
      </c>
      <c r="G114">
        <v>3</v>
      </c>
      <c r="H114">
        <v>56.81</v>
      </c>
    </row>
    <row r="115" spans="1:8" ht="15">
      <c r="A115">
        <v>26</v>
      </c>
      <c r="B115" t="s">
        <v>141</v>
      </c>
      <c r="C115" t="s">
        <v>268</v>
      </c>
      <c r="D115" t="s">
        <v>174</v>
      </c>
      <c r="E115">
        <v>7</v>
      </c>
      <c r="F115">
        <v>25</v>
      </c>
      <c r="G115">
        <v>4</v>
      </c>
      <c r="H115">
        <v>61.15</v>
      </c>
    </row>
    <row r="116" spans="1:8" ht="15">
      <c r="A116">
        <v>27</v>
      </c>
      <c r="B116" t="s">
        <v>147</v>
      </c>
      <c r="C116" t="s">
        <v>268</v>
      </c>
      <c r="D116" t="s">
        <v>170</v>
      </c>
      <c r="E116">
        <v>9</v>
      </c>
      <c r="F116">
        <v>31</v>
      </c>
      <c r="G116">
        <v>9</v>
      </c>
      <c r="H116">
        <v>61.63</v>
      </c>
    </row>
    <row r="117" spans="1:8" ht="15">
      <c r="A117">
        <v>28</v>
      </c>
      <c r="B117" t="s">
        <v>132</v>
      </c>
      <c r="C117" t="s">
        <v>268</v>
      </c>
      <c r="D117" t="s">
        <v>179</v>
      </c>
      <c r="E117">
        <v>7</v>
      </c>
      <c r="F117">
        <v>25</v>
      </c>
      <c r="G117">
        <v>2</v>
      </c>
      <c r="H117">
        <v>65.61</v>
      </c>
    </row>
    <row r="118" spans="1:8" ht="15">
      <c r="A118">
        <v>29</v>
      </c>
      <c r="B118" t="s">
        <v>137</v>
      </c>
      <c r="C118" t="s">
        <v>268</v>
      </c>
      <c r="D118" t="s">
        <v>189</v>
      </c>
      <c r="E118">
        <v>8</v>
      </c>
      <c r="F118">
        <v>23</v>
      </c>
      <c r="G118">
        <v>1</v>
      </c>
      <c r="H118">
        <v>72.32</v>
      </c>
    </row>
    <row r="119" spans="1:8" ht="15">
      <c r="A119">
        <v>30</v>
      </c>
      <c r="B119" t="s">
        <v>142</v>
      </c>
      <c r="C119" t="s">
        <v>268</v>
      </c>
      <c r="D119" t="s">
        <v>188</v>
      </c>
      <c r="E119">
        <v>5</v>
      </c>
      <c r="F119">
        <v>23</v>
      </c>
      <c r="G119">
        <v>1</v>
      </c>
      <c r="H119">
        <v>82.21</v>
      </c>
    </row>
    <row r="120" spans="1:8" ht="15">
      <c r="A120">
        <v>31</v>
      </c>
      <c r="B120" t="s">
        <v>143</v>
      </c>
      <c r="C120" t="s">
        <v>268</v>
      </c>
      <c r="D120" t="s">
        <v>180</v>
      </c>
      <c r="E120">
        <v>10</v>
      </c>
      <c r="F120">
        <v>26</v>
      </c>
      <c r="G120">
        <v>4</v>
      </c>
      <c r="H120">
        <v>83.77</v>
      </c>
    </row>
    <row r="121" spans="1:8" ht="15">
      <c r="A121">
        <v>32</v>
      </c>
      <c r="B121" t="s">
        <v>140</v>
      </c>
      <c r="C121" t="s">
        <v>268</v>
      </c>
      <c r="D121" t="s">
        <v>185</v>
      </c>
      <c r="E121">
        <v>4</v>
      </c>
      <c r="F121">
        <v>33</v>
      </c>
      <c r="G121">
        <v>11</v>
      </c>
      <c r="H121">
        <v>84.36</v>
      </c>
    </row>
    <row r="122" spans="1:8" ht="15">
      <c r="A122">
        <v>33</v>
      </c>
      <c r="B122" t="s">
        <v>131</v>
      </c>
      <c r="C122" t="s">
        <v>268</v>
      </c>
      <c r="D122" t="s">
        <v>177</v>
      </c>
      <c r="E122">
        <v>7</v>
      </c>
      <c r="F122">
        <v>27</v>
      </c>
      <c r="G122">
        <v>5</v>
      </c>
      <c r="H122">
        <v>88.34</v>
      </c>
    </row>
    <row r="123" spans="1:8" ht="15">
      <c r="A123">
        <v>34</v>
      </c>
      <c r="B123" t="s">
        <v>269</v>
      </c>
      <c r="C123" t="s">
        <v>268</v>
      </c>
      <c r="D123" t="s">
        <v>203</v>
      </c>
      <c r="E123">
        <v>6</v>
      </c>
      <c r="F123">
        <v>22</v>
      </c>
      <c r="G123" t="s">
        <v>181</v>
      </c>
      <c r="H123">
        <v>95.68</v>
      </c>
    </row>
    <row r="124" spans="1:8" ht="15">
      <c r="A124">
        <v>35</v>
      </c>
      <c r="B124" t="s">
        <v>151</v>
      </c>
      <c r="C124" t="s">
        <v>268</v>
      </c>
      <c r="D124" t="s">
        <v>207</v>
      </c>
      <c r="E124">
        <v>10</v>
      </c>
      <c r="F124">
        <v>23</v>
      </c>
      <c r="G124">
        <v>1</v>
      </c>
      <c r="H124">
        <v>100.29</v>
      </c>
    </row>
    <row r="125" spans="1:8" ht="15">
      <c r="A125">
        <v>36</v>
      </c>
      <c r="B125" t="s">
        <v>144</v>
      </c>
      <c r="C125" t="s">
        <v>268</v>
      </c>
      <c r="D125" t="s">
        <v>195</v>
      </c>
      <c r="E125">
        <v>9</v>
      </c>
      <c r="F125">
        <v>24</v>
      </c>
      <c r="G125">
        <v>3</v>
      </c>
      <c r="H125">
        <v>103.82</v>
      </c>
    </row>
    <row r="126" spans="1:8" ht="15">
      <c r="A126">
        <v>37</v>
      </c>
      <c r="B126" t="s">
        <v>146</v>
      </c>
      <c r="C126" t="s">
        <v>268</v>
      </c>
      <c r="D126" t="s">
        <v>194</v>
      </c>
      <c r="E126">
        <v>11</v>
      </c>
      <c r="F126">
        <v>25</v>
      </c>
      <c r="G126">
        <v>5</v>
      </c>
      <c r="H126">
        <v>104.33</v>
      </c>
    </row>
    <row r="127" spans="1:8" ht="15">
      <c r="A127">
        <v>38</v>
      </c>
      <c r="B127" t="s">
        <v>135</v>
      </c>
      <c r="C127" t="s">
        <v>268</v>
      </c>
      <c r="D127" t="s">
        <v>227</v>
      </c>
      <c r="E127">
        <v>9</v>
      </c>
      <c r="F127">
        <v>28</v>
      </c>
      <c r="G127">
        <v>6</v>
      </c>
      <c r="H127">
        <v>106.12</v>
      </c>
    </row>
    <row r="128" spans="1:8" ht="15">
      <c r="A128">
        <v>39</v>
      </c>
      <c r="B128" t="s">
        <v>149</v>
      </c>
      <c r="C128" t="s">
        <v>268</v>
      </c>
      <c r="D128" t="s">
        <v>173</v>
      </c>
      <c r="E128">
        <v>5</v>
      </c>
      <c r="F128">
        <v>22</v>
      </c>
      <c r="G128">
        <v>1</v>
      </c>
      <c r="H128">
        <v>107.7</v>
      </c>
    </row>
    <row r="129" spans="1:8" ht="15">
      <c r="A129">
        <v>40</v>
      </c>
      <c r="B129" t="s">
        <v>138</v>
      </c>
      <c r="C129" t="s">
        <v>268</v>
      </c>
      <c r="D129" t="s">
        <v>188</v>
      </c>
      <c r="E129">
        <v>5</v>
      </c>
      <c r="F129">
        <v>25</v>
      </c>
      <c r="G129">
        <v>3</v>
      </c>
      <c r="H129">
        <v>107.82</v>
      </c>
    </row>
    <row r="130" spans="1:8" ht="15">
      <c r="A130">
        <v>41</v>
      </c>
      <c r="B130" t="s">
        <v>159</v>
      </c>
      <c r="C130" t="s">
        <v>268</v>
      </c>
      <c r="D130" t="s">
        <v>186</v>
      </c>
      <c r="E130">
        <v>5</v>
      </c>
      <c r="F130">
        <v>25</v>
      </c>
      <c r="G130">
        <v>2</v>
      </c>
      <c r="H130">
        <v>113.18</v>
      </c>
    </row>
    <row r="131" spans="1:8" ht="15">
      <c r="A131">
        <v>42</v>
      </c>
      <c r="B131" t="s">
        <v>154</v>
      </c>
      <c r="C131" t="s">
        <v>268</v>
      </c>
      <c r="D131" t="s">
        <v>177</v>
      </c>
      <c r="E131">
        <v>7</v>
      </c>
      <c r="F131">
        <v>30</v>
      </c>
      <c r="G131">
        <v>8</v>
      </c>
      <c r="H131">
        <v>117.47</v>
      </c>
    </row>
    <row r="132" spans="1:8" ht="15">
      <c r="A132">
        <v>43</v>
      </c>
      <c r="B132" t="s">
        <v>270</v>
      </c>
      <c r="C132" t="s">
        <v>268</v>
      </c>
      <c r="D132" t="s">
        <v>229</v>
      </c>
      <c r="E132">
        <v>10</v>
      </c>
      <c r="F132">
        <v>22</v>
      </c>
      <c r="G132" t="s">
        <v>181</v>
      </c>
      <c r="H132">
        <v>119.26</v>
      </c>
    </row>
    <row r="133" spans="1:8" ht="15">
      <c r="A133">
        <v>44</v>
      </c>
      <c r="B133" t="s">
        <v>150</v>
      </c>
      <c r="C133" t="s">
        <v>268</v>
      </c>
      <c r="D133" t="s">
        <v>189</v>
      </c>
      <c r="E133">
        <v>8</v>
      </c>
      <c r="F133">
        <v>31</v>
      </c>
      <c r="G133">
        <v>9</v>
      </c>
      <c r="H133">
        <v>122</v>
      </c>
    </row>
    <row r="134" spans="1:8" ht="15">
      <c r="A134">
        <v>45</v>
      </c>
      <c r="B134" t="s">
        <v>271</v>
      </c>
      <c r="C134" t="s">
        <v>268</v>
      </c>
      <c r="D134" t="s">
        <v>195</v>
      </c>
      <c r="E134">
        <v>9</v>
      </c>
      <c r="F134">
        <v>35</v>
      </c>
      <c r="G134">
        <v>14</v>
      </c>
      <c r="H134">
        <v>125.84</v>
      </c>
    </row>
    <row r="135" spans="1:8" ht="15">
      <c r="A135">
        <v>46</v>
      </c>
      <c r="B135" t="s">
        <v>152</v>
      </c>
      <c r="C135" t="s">
        <v>268</v>
      </c>
      <c r="D135" t="s">
        <v>172</v>
      </c>
      <c r="E135">
        <v>6</v>
      </c>
      <c r="F135">
        <v>28</v>
      </c>
      <c r="G135">
        <v>7</v>
      </c>
      <c r="H135">
        <v>126.66</v>
      </c>
    </row>
    <row r="136" spans="1:8" ht="15">
      <c r="A136">
        <v>47</v>
      </c>
      <c r="B136" t="s">
        <v>148</v>
      </c>
      <c r="C136" t="s">
        <v>268</v>
      </c>
      <c r="D136" t="s">
        <v>191</v>
      </c>
      <c r="E136">
        <v>9</v>
      </c>
      <c r="F136">
        <v>23</v>
      </c>
      <c r="G136" t="s">
        <v>181</v>
      </c>
      <c r="H136">
        <v>129.29</v>
      </c>
    </row>
    <row r="137" spans="1:8" ht="15">
      <c r="A137">
        <v>48</v>
      </c>
      <c r="B137" t="s">
        <v>272</v>
      </c>
      <c r="C137" t="s">
        <v>268</v>
      </c>
      <c r="D137" t="s">
        <v>192</v>
      </c>
      <c r="E137">
        <v>11</v>
      </c>
      <c r="F137">
        <v>22</v>
      </c>
      <c r="G137" t="s">
        <v>181</v>
      </c>
      <c r="H137">
        <v>134.76</v>
      </c>
    </row>
    <row r="138" spans="1:8" ht="15">
      <c r="A138">
        <v>49</v>
      </c>
      <c r="B138" t="s">
        <v>160</v>
      </c>
      <c r="C138" t="s">
        <v>268</v>
      </c>
      <c r="D138" t="s">
        <v>240</v>
      </c>
      <c r="E138">
        <v>10</v>
      </c>
      <c r="F138">
        <v>21</v>
      </c>
      <c r="G138">
        <v>1</v>
      </c>
      <c r="H138">
        <v>136.65</v>
      </c>
    </row>
    <row r="139" spans="1:8" ht="15">
      <c r="A139">
        <v>50</v>
      </c>
      <c r="B139" t="s">
        <v>155</v>
      </c>
      <c r="C139" t="s">
        <v>268</v>
      </c>
      <c r="D139" t="s">
        <v>203</v>
      </c>
      <c r="E139">
        <v>6</v>
      </c>
      <c r="F139">
        <v>27</v>
      </c>
      <c r="G139">
        <v>5</v>
      </c>
      <c r="H139">
        <v>143.63</v>
      </c>
    </row>
    <row r="140" spans="1:8" ht="15">
      <c r="A140">
        <v>51</v>
      </c>
      <c r="B140" t="s">
        <v>273</v>
      </c>
      <c r="C140" t="s">
        <v>268</v>
      </c>
      <c r="D140" t="s">
        <v>192</v>
      </c>
      <c r="E140">
        <v>11</v>
      </c>
      <c r="F140">
        <v>28</v>
      </c>
      <c r="G140">
        <v>7</v>
      </c>
      <c r="H140">
        <v>144.49</v>
      </c>
    </row>
    <row r="141" spans="1:8" ht="15">
      <c r="A141">
        <v>52</v>
      </c>
      <c r="B141" t="s">
        <v>274</v>
      </c>
      <c r="C141" t="s">
        <v>268</v>
      </c>
      <c r="D141" t="s">
        <v>185</v>
      </c>
      <c r="E141">
        <v>4</v>
      </c>
      <c r="F141">
        <v>26</v>
      </c>
      <c r="G141">
        <v>3</v>
      </c>
      <c r="H141">
        <v>147.1</v>
      </c>
    </row>
    <row r="142" spans="1:8" ht="15">
      <c r="A142">
        <v>53</v>
      </c>
      <c r="B142" t="s">
        <v>275</v>
      </c>
      <c r="C142" t="s">
        <v>268</v>
      </c>
      <c r="D142" t="s">
        <v>177</v>
      </c>
      <c r="E142">
        <v>7</v>
      </c>
      <c r="F142">
        <v>23</v>
      </c>
      <c r="G142">
        <v>1</v>
      </c>
      <c r="H142">
        <v>152.83</v>
      </c>
    </row>
    <row r="143" spans="1:8" ht="15">
      <c r="A143">
        <v>54</v>
      </c>
      <c r="B143" t="s">
        <v>276</v>
      </c>
      <c r="C143" t="s">
        <v>268</v>
      </c>
      <c r="D143" t="s">
        <v>183</v>
      </c>
      <c r="E143">
        <v>6</v>
      </c>
      <c r="F143">
        <v>22</v>
      </c>
      <c r="G143" t="s">
        <v>181</v>
      </c>
      <c r="H143">
        <v>153.57</v>
      </c>
    </row>
    <row r="144" spans="1:8" ht="15">
      <c r="A144">
        <v>55</v>
      </c>
      <c r="B144" t="s">
        <v>277</v>
      </c>
      <c r="C144" t="s">
        <v>268</v>
      </c>
      <c r="D144" t="s">
        <v>212</v>
      </c>
      <c r="E144">
        <v>7</v>
      </c>
      <c r="F144">
        <v>22</v>
      </c>
      <c r="G144">
        <v>1</v>
      </c>
      <c r="H144">
        <v>154.1</v>
      </c>
    </row>
    <row r="145" spans="1:8" ht="15">
      <c r="A145">
        <v>56</v>
      </c>
      <c r="B145" t="s">
        <v>278</v>
      </c>
      <c r="C145" t="s">
        <v>268</v>
      </c>
      <c r="D145" t="s">
        <v>194</v>
      </c>
      <c r="E145">
        <v>11</v>
      </c>
      <c r="F145">
        <v>23</v>
      </c>
      <c r="G145">
        <v>1</v>
      </c>
      <c r="H145">
        <v>159.04</v>
      </c>
    </row>
    <row r="146" spans="1:8" ht="15">
      <c r="A146">
        <v>57</v>
      </c>
      <c r="B146" t="s">
        <v>279</v>
      </c>
      <c r="C146" t="s">
        <v>268</v>
      </c>
      <c r="D146" t="s">
        <v>195</v>
      </c>
      <c r="E146">
        <v>9</v>
      </c>
      <c r="F146">
        <v>26</v>
      </c>
      <c r="G146">
        <v>4</v>
      </c>
      <c r="H146">
        <v>159.59</v>
      </c>
    </row>
    <row r="147" spans="1:8" ht="15">
      <c r="A147">
        <v>58</v>
      </c>
      <c r="B147" t="s">
        <v>280</v>
      </c>
      <c r="C147" t="s">
        <v>268</v>
      </c>
      <c r="D147" t="s">
        <v>175</v>
      </c>
      <c r="E147">
        <v>11</v>
      </c>
      <c r="F147">
        <v>21</v>
      </c>
      <c r="G147" t="s">
        <v>181</v>
      </c>
      <c r="H147">
        <v>159.99</v>
      </c>
    </row>
    <row r="148" spans="1:8" ht="15">
      <c r="A148">
        <v>59</v>
      </c>
      <c r="B148" t="s">
        <v>281</v>
      </c>
      <c r="C148" t="s">
        <v>268</v>
      </c>
      <c r="D148" t="s">
        <v>180</v>
      </c>
      <c r="E148">
        <v>10</v>
      </c>
      <c r="F148">
        <v>33</v>
      </c>
      <c r="G148">
        <v>11</v>
      </c>
      <c r="H148">
        <v>161.41</v>
      </c>
    </row>
    <row r="149" spans="1:8" ht="15">
      <c r="A149">
        <v>60</v>
      </c>
      <c r="B149" t="s">
        <v>282</v>
      </c>
      <c r="C149" t="s">
        <v>268</v>
      </c>
      <c r="D149" t="s">
        <v>171</v>
      </c>
      <c r="E149">
        <v>6</v>
      </c>
      <c r="F149">
        <v>25</v>
      </c>
      <c r="G149">
        <v>2</v>
      </c>
      <c r="H149">
        <v>162.31</v>
      </c>
    </row>
    <row r="150" spans="1:8" ht="15">
      <c r="A150">
        <v>61</v>
      </c>
      <c r="B150" t="s">
        <v>283</v>
      </c>
      <c r="C150" t="s">
        <v>268</v>
      </c>
      <c r="D150" t="s">
        <v>227</v>
      </c>
      <c r="E150">
        <v>9</v>
      </c>
      <c r="F150">
        <v>21</v>
      </c>
      <c r="G150" t="s">
        <v>181</v>
      </c>
      <c r="H150">
        <v>164.75</v>
      </c>
    </row>
    <row r="151" spans="1:8" ht="15">
      <c r="A151">
        <v>62</v>
      </c>
      <c r="B151" t="s">
        <v>156</v>
      </c>
      <c r="C151" t="s">
        <v>268</v>
      </c>
      <c r="D151" t="s">
        <v>191</v>
      </c>
      <c r="E151">
        <v>9</v>
      </c>
      <c r="F151">
        <v>26</v>
      </c>
      <c r="G151">
        <v>4</v>
      </c>
      <c r="H151">
        <v>164.8</v>
      </c>
    </row>
    <row r="152" spans="1:8" ht="15">
      <c r="A152">
        <v>63</v>
      </c>
      <c r="B152" t="s">
        <v>284</v>
      </c>
      <c r="C152" t="s">
        <v>268</v>
      </c>
      <c r="D152" t="s">
        <v>180</v>
      </c>
      <c r="E152">
        <v>10</v>
      </c>
      <c r="F152">
        <v>24</v>
      </c>
      <c r="G152">
        <v>1</v>
      </c>
      <c r="H152">
        <v>169.3</v>
      </c>
    </row>
    <row r="153" spans="1:8" ht="15">
      <c r="A153">
        <v>64</v>
      </c>
      <c r="B153" t="s">
        <v>157</v>
      </c>
      <c r="C153" t="s">
        <v>268</v>
      </c>
      <c r="D153" t="s">
        <v>182</v>
      </c>
      <c r="E153">
        <v>4</v>
      </c>
      <c r="F153">
        <v>25</v>
      </c>
      <c r="G153">
        <v>2</v>
      </c>
      <c r="H153">
        <v>177.59</v>
      </c>
    </row>
    <row r="154" spans="1:8" ht="15">
      <c r="A154">
        <v>65</v>
      </c>
      <c r="B154" t="s">
        <v>285</v>
      </c>
      <c r="C154" t="s">
        <v>268</v>
      </c>
      <c r="D154" t="s">
        <v>210</v>
      </c>
      <c r="E154">
        <v>11</v>
      </c>
      <c r="F154">
        <v>26</v>
      </c>
      <c r="G154">
        <v>4</v>
      </c>
      <c r="H154">
        <v>188.41</v>
      </c>
    </row>
    <row r="155" spans="1:8" ht="15">
      <c r="A155">
        <v>66</v>
      </c>
      <c r="B155" t="s">
        <v>286</v>
      </c>
      <c r="C155" t="s">
        <v>268</v>
      </c>
      <c r="D155" t="s">
        <v>221</v>
      </c>
      <c r="E155">
        <v>7</v>
      </c>
      <c r="F155">
        <v>26</v>
      </c>
      <c r="G155">
        <v>4</v>
      </c>
      <c r="H155">
        <v>188.62</v>
      </c>
    </row>
    <row r="156" spans="1:8" ht="15">
      <c r="A156">
        <v>1</v>
      </c>
      <c r="B156" t="s">
        <v>287</v>
      </c>
      <c r="C156" t="s">
        <v>288</v>
      </c>
      <c r="D156" t="s">
        <v>172</v>
      </c>
      <c r="E156">
        <v>6</v>
      </c>
      <c r="F156">
        <v>25</v>
      </c>
      <c r="G156">
        <v>2</v>
      </c>
      <c r="H156">
        <v>14.35</v>
      </c>
    </row>
    <row r="157" spans="1:8" ht="15">
      <c r="A157">
        <v>2</v>
      </c>
      <c r="B157" t="s">
        <v>289</v>
      </c>
      <c r="C157" t="s">
        <v>288</v>
      </c>
      <c r="D157" t="s">
        <v>170</v>
      </c>
      <c r="E157">
        <v>9</v>
      </c>
      <c r="F157">
        <v>23</v>
      </c>
      <c r="G157">
        <v>2</v>
      </c>
      <c r="H157">
        <v>14.42</v>
      </c>
    </row>
    <row r="158" spans="1:8" ht="15">
      <c r="A158">
        <v>3</v>
      </c>
      <c r="B158" t="s">
        <v>290</v>
      </c>
      <c r="C158" t="s">
        <v>288</v>
      </c>
      <c r="D158" t="s">
        <v>170</v>
      </c>
      <c r="E158">
        <v>9</v>
      </c>
      <c r="F158">
        <v>22</v>
      </c>
      <c r="G158">
        <v>2</v>
      </c>
      <c r="H158">
        <v>50.37</v>
      </c>
    </row>
    <row r="159" spans="1:8" ht="15">
      <c r="A159">
        <v>4</v>
      </c>
      <c r="B159" t="s">
        <v>291</v>
      </c>
      <c r="C159" t="s">
        <v>288</v>
      </c>
      <c r="D159" t="s">
        <v>195</v>
      </c>
      <c r="E159">
        <v>9</v>
      </c>
      <c r="F159">
        <v>28</v>
      </c>
      <c r="G159">
        <v>6</v>
      </c>
      <c r="H159">
        <v>59.44</v>
      </c>
    </row>
    <row r="160" spans="1:8" ht="15">
      <c r="A160">
        <v>5</v>
      </c>
      <c r="B160" t="s">
        <v>292</v>
      </c>
      <c r="C160" t="s">
        <v>288</v>
      </c>
      <c r="D160" t="s">
        <v>240</v>
      </c>
      <c r="E160">
        <v>10</v>
      </c>
      <c r="F160">
        <v>25</v>
      </c>
      <c r="G160">
        <v>4</v>
      </c>
      <c r="H160">
        <v>60.88</v>
      </c>
    </row>
    <row r="161" spans="1:8" ht="15">
      <c r="A161">
        <v>6</v>
      </c>
      <c r="B161" t="s">
        <v>293</v>
      </c>
      <c r="C161" t="s">
        <v>288</v>
      </c>
      <c r="D161" t="s">
        <v>177</v>
      </c>
      <c r="E161">
        <v>7</v>
      </c>
      <c r="F161">
        <v>32</v>
      </c>
      <c r="G161">
        <v>9</v>
      </c>
      <c r="H161">
        <v>62.44</v>
      </c>
    </row>
    <row r="162" spans="1:8" ht="15">
      <c r="A162">
        <v>7</v>
      </c>
      <c r="B162" t="s">
        <v>294</v>
      </c>
      <c r="C162" t="s">
        <v>288</v>
      </c>
      <c r="D162" t="s">
        <v>176</v>
      </c>
      <c r="E162">
        <v>5</v>
      </c>
      <c r="F162">
        <v>30</v>
      </c>
      <c r="G162">
        <v>9</v>
      </c>
      <c r="H162">
        <v>64.75</v>
      </c>
    </row>
    <row r="163" spans="1:8" ht="15">
      <c r="A163">
        <v>8</v>
      </c>
      <c r="B163" t="s">
        <v>295</v>
      </c>
      <c r="C163" t="s">
        <v>288</v>
      </c>
      <c r="D163" t="s">
        <v>173</v>
      </c>
      <c r="E163">
        <v>5</v>
      </c>
      <c r="F163">
        <v>27</v>
      </c>
      <c r="G163">
        <v>3</v>
      </c>
      <c r="H163">
        <v>82.28</v>
      </c>
    </row>
    <row r="164" spans="1:8" ht="15">
      <c r="A164">
        <v>9</v>
      </c>
      <c r="B164" t="s">
        <v>296</v>
      </c>
      <c r="C164" t="s">
        <v>288</v>
      </c>
      <c r="D164" t="s">
        <v>180</v>
      </c>
      <c r="E164">
        <v>10</v>
      </c>
      <c r="F164">
        <v>26</v>
      </c>
      <c r="G164">
        <v>4</v>
      </c>
      <c r="H164">
        <v>83.83</v>
      </c>
    </row>
    <row r="165" spans="1:8" ht="15">
      <c r="A165">
        <v>10</v>
      </c>
      <c r="B165" t="s">
        <v>297</v>
      </c>
      <c r="C165" t="s">
        <v>288</v>
      </c>
      <c r="D165" t="s">
        <v>187</v>
      </c>
      <c r="E165">
        <v>8</v>
      </c>
      <c r="F165">
        <v>24</v>
      </c>
      <c r="G165">
        <v>2</v>
      </c>
      <c r="H165">
        <v>105.68</v>
      </c>
    </row>
    <row r="166" spans="1:8" ht="15">
      <c r="A166">
        <v>11</v>
      </c>
      <c r="B166" t="s">
        <v>298</v>
      </c>
      <c r="C166" t="s">
        <v>288</v>
      </c>
      <c r="D166" t="s">
        <v>178</v>
      </c>
      <c r="E166">
        <v>7</v>
      </c>
      <c r="F166">
        <v>36</v>
      </c>
      <c r="G166">
        <v>15</v>
      </c>
      <c r="H166">
        <v>109.96</v>
      </c>
    </row>
    <row r="167" spans="1:8" ht="15">
      <c r="A167">
        <v>12</v>
      </c>
      <c r="B167" t="s">
        <v>299</v>
      </c>
      <c r="C167" t="s">
        <v>288</v>
      </c>
      <c r="D167" t="s">
        <v>179</v>
      </c>
      <c r="E167">
        <v>7</v>
      </c>
      <c r="F167">
        <v>27</v>
      </c>
      <c r="G167">
        <v>4</v>
      </c>
      <c r="H167">
        <v>110.09</v>
      </c>
    </row>
    <row r="168" spans="1:8" ht="15">
      <c r="A168">
        <v>13</v>
      </c>
      <c r="B168" t="s">
        <v>300</v>
      </c>
      <c r="C168" t="s">
        <v>288</v>
      </c>
      <c r="D168" t="s">
        <v>185</v>
      </c>
      <c r="E168">
        <v>4</v>
      </c>
      <c r="F168">
        <v>23</v>
      </c>
      <c r="G168" t="s">
        <v>181</v>
      </c>
      <c r="H168">
        <v>119.98</v>
      </c>
    </row>
    <row r="169" spans="1:8" ht="15">
      <c r="A169">
        <v>14</v>
      </c>
      <c r="B169" t="s">
        <v>301</v>
      </c>
      <c r="C169" t="s">
        <v>288</v>
      </c>
      <c r="D169" t="s">
        <v>192</v>
      </c>
      <c r="E169">
        <v>11</v>
      </c>
      <c r="F169">
        <v>25</v>
      </c>
      <c r="G169">
        <v>3</v>
      </c>
      <c r="H169">
        <v>122.28</v>
      </c>
    </row>
    <row r="170" spans="1:8" ht="15">
      <c r="A170">
        <v>15</v>
      </c>
      <c r="B170" t="s">
        <v>302</v>
      </c>
      <c r="C170" t="s">
        <v>288</v>
      </c>
      <c r="D170" t="s">
        <v>174</v>
      </c>
      <c r="E170">
        <v>7</v>
      </c>
      <c r="F170">
        <v>27</v>
      </c>
      <c r="G170">
        <v>5</v>
      </c>
      <c r="H170">
        <v>125.71</v>
      </c>
    </row>
    <row r="171" spans="1:8" ht="15">
      <c r="A171">
        <v>16</v>
      </c>
      <c r="B171" t="s">
        <v>303</v>
      </c>
      <c r="C171" t="s">
        <v>288</v>
      </c>
      <c r="D171" t="s">
        <v>184</v>
      </c>
      <c r="E171">
        <v>8</v>
      </c>
      <c r="F171">
        <v>29</v>
      </c>
      <c r="G171">
        <v>6</v>
      </c>
      <c r="H171">
        <v>140.47</v>
      </c>
    </row>
    <row r="172" spans="1:8" ht="15">
      <c r="A172">
        <v>17</v>
      </c>
      <c r="B172" t="s">
        <v>304</v>
      </c>
      <c r="C172" t="s">
        <v>288</v>
      </c>
      <c r="D172" t="s">
        <v>210</v>
      </c>
      <c r="E172">
        <v>11</v>
      </c>
      <c r="F172">
        <v>22</v>
      </c>
      <c r="G172">
        <v>1</v>
      </c>
      <c r="H172">
        <v>144.29</v>
      </c>
    </row>
    <row r="173" spans="1:8" ht="15">
      <c r="A173">
        <v>18</v>
      </c>
      <c r="B173" t="s">
        <v>305</v>
      </c>
      <c r="C173" t="s">
        <v>288</v>
      </c>
      <c r="D173" t="s">
        <v>227</v>
      </c>
      <c r="E173">
        <v>9</v>
      </c>
      <c r="F173">
        <v>27</v>
      </c>
      <c r="G173">
        <v>4</v>
      </c>
      <c r="H173">
        <v>147.79</v>
      </c>
    </row>
    <row r="174" spans="1:8" ht="15">
      <c r="A174">
        <v>19</v>
      </c>
      <c r="B174" t="s">
        <v>306</v>
      </c>
      <c r="C174" t="s">
        <v>288</v>
      </c>
      <c r="D174" t="s">
        <v>171</v>
      </c>
      <c r="E174">
        <v>6</v>
      </c>
      <c r="F174">
        <v>27</v>
      </c>
      <c r="G174">
        <v>5</v>
      </c>
      <c r="H174">
        <v>150.17</v>
      </c>
    </row>
    <row r="175" spans="1:8" ht="15">
      <c r="A175">
        <v>20</v>
      </c>
      <c r="B175" t="s">
        <v>307</v>
      </c>
      <c r="C175" t="s">
        <v>288</v>
      </c>
      <c r="D175" t="s">
        <v>194</v>
      </c>
      <c r="E175">
        <v>11</v>
      </c>
      <c r="F175">
        <v>29</v>
      </c>
      <c r="G175">
        <v>8</v>
      </c>
      <c r="H175">
        <v>185.36</v>
      </c>
    </row>
  </sheetData>
  <sheetProtection/>
  <mergeCells count="3">
    <mergeCell ref="J1:J3"/>
    <mergeCell ref="J10:J20"/>
    <mergeCell ref="J5:J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dc:creator>
  <cp:keywords/>
  <dc:description/>
  <cp:lastModifiedBy>Kurt</cp:lastModifiedBy>
  <dcterms:created xsi:type="dcterms:W3CDTF">2012-08-11T00:43:01Z</dcterms:created>
  <dcterms:modified xsi:type="dcterms:W3CDTF">2012-08-13T05:17:00Z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